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Тарифы" sheetId="1" r:id="rId1"/>
    <sheet name="Расход связи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Anton Vorobiev</author>
  </authors>
  <commentList>
    <comment ref="AL1" authorId="0">
      <text>
        <r>
          <rPr>
            <b/>
            <sz val="8"/>
            <rFont val="Tahoma"/>
            <family val="0"/>
          </rPr>
          <t>Anton Vorobiev:</t>
        </r>
        <r>
          <rPr>
            <sz val="8"/>
            <rFont val="Tahoma"/>
            <family val="0"/>
          </rPr>
          <t xml:space="preserve">
SMS-пакет 25 - 40 руб.
SMS-пакет 50 - 70,80 руб.
SMS-пакет 300 - 371,7 руб.</t>
        </r>
      </text>
    </comment>
  </commentList>
</comments>
</file>

<file path=xl/sharedStrings.xml><?xml version="1.0" encoding="utf-8"?>
<sst xmlns="http://schemas.openxmlformats.org/spreadsheetml/2006/main" count="115" uniqueCount="61">
  <si>
    <t>Абонентская плата</t>
  </si>
  <si>
    <t>ВХОДЯЩИЕ</t>
  </si>
  <si>
    <t>с Мегафона</t>
  </si>
  <si>
    <t>с БиЛайн</t>
  </si>
  <si>
    <t>с МТС</t>
  </si>
  <si>
    <t>ИСХОДЯЩИЕ</t>
  </si>
  <si>
    <t>городские</t>
  </si>
  <si>
    <t>на Мегафон</t>
  </si>
  <si>
    <t>на БиЛайн</t>
  </si>
  <si>
    <t>на МТС</t>
  </si>
  <si>
    <t>Рублёвый</t>
  </si>
  <si>
    <t>Просто</t>
  </si>
  <si>
    <t>1 федеральный</t>
  </si>
  <si>
    <t>1 к 1</t>
  </si>
  <si>
    <t>за соединение</t>
  </si>
  <si>
    <t>с Мегафона</t>
  </si>
  <si>
    <t>с БиЛайн</t>
  </si>
  <si>
    <t>с МТС</t>
  </si>
  <si>
    <t>городские</t>
  </si>
  <si>
    <t>за соединение</t>
  </si>
  <si>
    <t>на Мегафон</t>
  </si>
  <si>
    <t>на БиЛайн</t>
  </si>
  <si>
    <t>на МТС</t>
  </si>
  <si>
    <t>городские</t>
  </si>
  <si>
    <t>SMS</t>
  </si>
  <si>
    <t>городские</t>
  </si>
  <si>
    <t>за минуту</t>
  </si>
  <si>
    <t>Расход связи</t>
  </si>
  <si>
    <t>минут</t>
  </si>
  <si>
    <t>соединений</t>
  </si>
  <si>
    <t>ИТОГО</t>
  </si>
  <si>
    <t>Стоимость</t>
  </si>
  <si>
    <t>Би + бум</t>
  </si>
  <si>
    <t>Джинс 007</t>
  </si>
  <si>
    <t>Многофон</t>
  </si>
  <si>
    <t>Би+Тайм</t>
  </si>
  <si>
    <t>В руб</t>
  </si>
  <si>
    <t>Джинс Супер</t>
  </si>
  <si>
    <t>Единый</t>
  </si>
  <si>
    <t>Все свои</t>
  </si>
  <si>
    <t>Любимый</t>
  </si>
  <si>
    <t>Универсальный</t>
  </si>
  <si>
    <t>Доп. Услуги</t>
  </si>
  <si>
    <t>MMS</t>
  </si>
  <si>
    <t>GPRS Mb</t>
  </si>
  <si>
    <t>Вызов L</t>
  </si>
  <si>
    <t>Вызов XL</t>
  </si>
  <si>
    <t>О'Лайт с 1 июля</t>
  </si>
  <si>
    <t>Первый</t>
  </si>
  <si>
    <t>Семья</t>
  </si>
  <si>
    <t>Мобильный</t>
  </si>
  <si>
    <t>Мобильный + услуга звони за рубль</t>
  </si>
  <si>
    <t xml:space="preserve"> 
Индивидуальный</t>
  </si>
  <si>
    <t xml:space="preserve">Коммуникатор </t>
  </si>
  <si>
    <t>О'Лайт с 15 августа</t>
  </si>
  <si>
    <t>Практичный</t>
  </si>
  <si>
    <t>Хочу сказать</t>
  </si>
  <si>
    <t>Клик</t>
  </si>
  <si>
    <t>Проще говоря</t>
  </si>
  <si>
    <t>Добро пожаловать</t>
  </si>
  <si>
    <t>Простые вещи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</si>
</sst>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_);\([$$-409]#,##0.00\)"/>
    <numFmt numFmtId="173" formatCode="[$$-409]#,##0_);\([$$-409]#,##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b/>
      <sz val="10"/>
      <color indexed="17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textRotation="90" wrapText="1"/>
    </xf>
    <xf numFmtId="0" fontId="0" fillId="0" borderId="3" xfId="0" applyBorder="1" applyAlignment="1">
      <alignment textRotation="90" wrapText="1"/>
    </xf>
    <xf numFmtId="0" fontId="0" fillId="0" borderId="4" xfId="0" applyBorder="1" applyAlignment="1">
      <alignment textRotation="90" wrapText="1"/>
    </xf>
    <xf numFmtId="0" fontId="0" fillId="0" borderId="5" xfId="0" applyBorder="1" applyAlignment="1">
      <alignment textRotation="90" wrapText="1"/>
    </xf>
    <xf numFmtId="0" fontId="0" fillId="7" borderId="1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2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8" borderId="3" xfId="0" applyFill="1" applyBorder="1" applyAlignment="1">
      <alignment textRotation="90" wrapText="1"/>
    </xf>
    <xf numFmtId="0" fontId="0" fillId="8" borderId="4" xfId="0" applyFill="1" applyBorder="1" applyAlignment="1">
      <alignment textRotation="90" wrapText="1"/>
    </xf>
    <xf numFmtId="0" fontId="0" fillId="0" borderId="4" xfId="0" applyFill="1" applyBorder="1" applyAlignment="1">
      <alignment textRotation="90" wrapText="1"/>
    </xf>
    <xf numFmtId="0" fontId="0" fillId="0" borderId="5" xfId="0" applyFill="1" applyBorder="1" applyAlignment="1">
      <alignment textRotation="90" wrapText="1"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0"/>
  <sheetViews>
    <sheetView tabSelected="1" workbookViewId="0" topLeftCell="A1">
      <pane xSplit="1" topLeftCell="B1" activePane="topRight" state="frozen"/>
      <selection pane="topLeft" activeCell="A1" sqref="A1"/>
      <selection pane="topRight" activeCell="AW26" sqref="AW26"/>
    </sheetView>
  </sheetViews>
  <sheetFormatPr defaultColWidth="9.140625" defaultRowHeight="12.75"/>
  <cols>
    <col min="1" max="1" width="17.00390625" style="0" customWidth="1"/>
    <col min="2" max="2" width="6.00390625" style="0" customWidth="1"/>
    <col min="3" max="16384" width="5.8515625" style="0" customWidth="1"/>
  </cols>
  <sheetData>
    <row r="1" spans="1:64" s="25" customFormat="1" ht="114.75">
      <c r="A1" s="26"/>
      <c r="B1" s="28" t="s">
        <v>27</v>
      </c>
      <c r="C1" s="27" t="s">
        <v>47</v>
      </c>
      <c r="D1" s="28" t="s">
        <v>31</v>
      </c>
      <c r="E1" s="27" t="s">
        <v>54</v>
      </c>
      <c r="F1" s="28" t="s">
        <v>31</v>
      </c>
      <c r="G1" s="27" t="s">
        <v>50</v>
      </c>
      <c r="H1" s="27" t="s">
        <v>31</v>
      </c>
      <c r="I1" s="27" t="s">
        <v>51</v>
      </c>
      <c r="J1" s="27" t="s">
        <v>31</v>
      </c>
      <c r="K1" s="27" t="s">
        <v>10</v>
      </c>
      <c r="L1" s="27" t="s">
        <v>31</v>
      </c>
      <c r="M1" s="27" t="s">
        <v>38</v>
      </c>
      <c r="N1" s="27" t="s">
        <v>31</v>
      </c>
      <c r="O1" s="27" t="s">
        <v>11</v>
      </c>
      <c r="P1" s="27" t="s">
        <v>31</v>
      </c>
      <c r="Q1" s="27" t="s">
        <v>34</v>
      </c>
      <c r="R1" s="27" t="s">
        <v>31</v>
      </c>
      <c r="S1" s="27" t="s">
        <v>12</v>
      </c>
      <c r="T1" s="27" t="s">
        <v>31</v>
      </c>
      <c r="U1" s="27" t="s">
        <v>13</v>
      </c>
      <c r="V1" s="27" t="s">
        <v>31</v>
      </c>
      <c r="W1" s="27" t="s">
        <v>52</v>
      </c>
      <c r="X1" s="27" t="s">
        <v>31</v>
      </c>
      <c r="Y1" s="27" t="s">
        <v>53</v>
      </c>
      <c r="Z1" s="27" t="s">
        <v>31</v>
      </c>
      <c r="AA1" s="27" t="s">
        <v>45</v>
      </c>
      <c r="AB1" s="27" t="s">
        <v>31</v>
      </c>
      <c r="AC1" s="27" t="s">
        <v>46</v>
      </c>
      <c r="AD1" s="27" t="s">
        <v>31</v>
      </c>
      <c r="AE1" s="35" t="s">
        <v>32</v>
      </c>
      <c r="AF1" s="36" t="s">
        <v>31</v>
      </c>
      <c r="AG1" s="36" t="s">
        <v>35</v>
      </c>
      <c r="AH1" s="36" t="s">
        <v>31</v>
      </c>
      <c r="AI1" s="36" t="s">
        <v>32</v>
      </c>
      <c r="AJ1" s="36" t="s">
        <v>31</v>
      </c>
      <c r="AK1" s="37" t="s">
        <v>49</v>
      </c>
      <c r="AL1" s="37" t="s">
        <v>31</v>
      </c>
      <c r="AM1" s="37" t="s">
        <v>59</v>
      </c>
      <c r="AN1" s="37" t="s">
        <v>31</v>
      </c>
      <c r="AO1" s="37" t="s">
        <v>58</v>
      </c>
      <c r="AP1" s="37" t="s">
        <v>31</v>
      </c>
      <c r="AQ1" s="37" t="s">
        <v>57</v>
      </c>
      <c r="AR1" s="37" t="s">
        <v>31</v>
      </c>
      <c r="AS1" s="37" t="s">
        <v>56</v>
      </c>
      <c r="AT1" s="37" t="s">
        <v>31</v>
      </c>
      <c r="AU1" s="37" t="s">
        <v>60</v>
      </c>
      <c r="AV1" s="38" t="s">
        <v>31</v>
      </c>
      <c r="AW1" s="27" t="s">
        <v>33</v>
      </c>
      <c r="AX1" s="27" t="s">
        <v>31</v>
      </c>
      <c r="AY1" s="27" t="s">
        <v>37</v>
      </c>
      <c r="AZ1" s="27" t="s">
        <v>31</v>
      </c>
      <c r="BA1" s="27" t="s">
        <v>55</v>
      </c>
      <c r="BB1" s="27" t="s">
        <v>31</v>
      </c>
      <c r="BC1" s="27" t="s">
        <v>39</v>
      </c>
      <c r="BD1" s="27" t="s">
        <v>31</v>
      </c>
      <c r="BE1" s="27" t="s">
        <v>40</v>
      </c>
      <c r="BF1" s="27" t="s">
        <v>31</v>
      </c>
      <c r="BG1" s="27" t="s">
        <v>41</v>
      </c>
      <c r="BH1" s="27" t="s">
        <v>31</v>
      </c>
      <c r="BI1" s="27" t="s">
        <v>48</v>
      </c>
      <c r="BJ1" s="27" t="s">
        <v>31</v>
      </c>
      <c r="BK1" s="27"/>
      <c r="BL1" s="28" t="s">
        <v>31</v>
      </c>
    </row>
    <row r="2" spans="1:64" ht="12.75" customHeight="1">
      <c r="A2" s="6" t="s">
        <v>0</v>
      </c>
      <c r="B2" s="8"/>
      <c r="C2" s="7">
        <v>0</v>
      </c>
      <c r="D2" s="8">
        <f>C2</f>
        <v>0</v>
      </c>
      <c r="E2" s="7">
        <v>0</v>
      </c>
      <c r="F2" s="8">
        <f>E2</f>
        <v>0</v>
      </c>
      <c r="G2" s="7">
        <v>0</v>
      </c>
      <c r="H2" s="7">
        <f>G2</f>
        <v>0</v>
      </c>
      <c r="I2" s="7">
        <v>70</v>
      </c>
      <c r="J2" s="7">
        <f>I2</f>
        <v>70</v>
      </c>
      <c r="K2" s="7">
        <v>0</v>
      </c>
      <c r="L2" s="7">
        <f>K2</f>
        <v>0</v>
      </c>
      <c r="M2" s="7">
        <v>0</v>
      </c>
      <c r="N2" s="7">
        <f>M2</f>
        <v>0</v>
      </c>
      <c r="O2" s="7">
        <v>0</v>
      </c>
      <c r="P2" s="7">
        <f>O2</f>
        <v>0</v>
      </c>
      <c r="Q2" s="7">
        <v>0</v>
      </c>
      <c r="R2" s="7">
        <f>Q2</f>
        <v>0</v>
      </c>
      <c r="S2" s="7">
        <v>33.96</v>
      </c>
      <c r="T2" s="7">
        <f>S2</f>
        <v>33.96</v>
      </c>
      <c r="U2" s="7">
        <v>33.96</v>
      </c>
      <c r="V2" s="7">
        <f>U2</f>
        <v>33.96</v>
      </c>
      <c r="W2">
        <v>849.01</v>
      </c>
      <c r="X2" s="7">
        <f>W2</f>
        <v>849.01</v>
      </c>
      <c r="Y2">
        <v>305.64</v>
      </c>
      <c r="Z2" s="7">
        <f>Y2</f>
        <v>305.64</v>
      </c>
      <c r="AA2" s="7">
        <v>50</v>
      </c>
      <c r="AB2" s="7">
        <f>AA2</f>
        <v>50</v>
      </c>
      <c r="AC2" s="7">
        <v>600</v>
      </c>
      <c r="AD2" s="7">
        <f>AC2</f>
        <v>600</v>
      </c>
      <c r="AE2" s="6">
        <v>0</v>
      </c>
      <c r="AF2" s="7">
        <f>AE2</f>
        <v>0</v>
      </c>
      <c r="AG2" s="7">
        <v>0</v>
      </c>
      <c r="AH2" s="7">
        <f>AG2</f>
        <v>0</v>
      </c>
      <c r="AI2" s="7">
        <v>0</v>
      </c>
      <c r="AJ2" s="7">
        <f>AI2</f>
        <v>0</v>
      </c>
      <c r="AK2" s="7">
        <v>0</v>
      </c>
      <c r="AL2" s="7">
        <v>0</v>
      </c>
      <c r="AM2" s="7">
        <v>0</v>
      </c>
      <c r="AN2" s="7">
        <f>AM2</f>
        <v>0</v>
      </c>
      <c r="AO2" s="7">
        <v>0</v>
      </c>
      <c r="AP2" s="7">
        <f>AO2</f>
        <v>0</v>
      </c>
      <c r="AQ2" s="7">
        <v>0</v>
      </c>
      <c r="AR2" s="7">
        <f>AQ2</f>
        <v>0</v>
      </c>
      <c r="AS2" s="7">
        <v>0</v>
      </c>
      <c r="AT2" s="7">
        <f>AS2</f>
        <v>0</v>
      </c>
      <c r="AU2" s="7">
        <v>0</v>
      </c>
      <c r="AV2" s="8">
        <f>AU2</f>
        <v>0</v>
      </c>
      <c r="AW2" s="7">
        <v>0</v>
      </c>
      <c r="AX2" s="7">
        <f>AW2</f>
        <v>0</v>
      </c>
      <c r="AY2" s="7">
        <v>0</v>
      </c>
      <c r="AZ2" s="7">
        <f>AY2</f>
        <v>0</v>
      </c>
      <c r="BA2" s="7">
        <v>1.99</v>
      </c>
      <c r="BB2" s="7">
        <f>BA2</f>
        <v>1.99</v>
      </c>
      <c r="BC2" s="7">
        <v>0</v>
      </c>
      <c r="BD2" s="7">
        <f>BC2</f>
        <v>0</v>
      </c>
      <c r="BE2">
        <v>2.49</v>
      </c>
      <c r="BF2" s="7">
        <f>BE2</f>
        <v>2.49</v>
      </c>
      <c r="BG2" s="7">
        <v>0</v>
      </c>
      <c r="BH2" s="7">
        <f>BG2</f>
        <v>0</v>
      </c>
      <c r="BI2" s="7">
        <v>0</v>
      </c>
      <c r="BJ2" s="7">
        <f>BI2</f>
        <v>0</v>
      </c>
      <c r="BK2" s="7"/>
      <c r="BL2" s="8">
        <f>BK2</f>
        <v>0</v>
      </c>
    </row>
    <row r="3" spans="1:64" ht="12.75" customHeight="1">
      <c r="A3" s="9" t="s">
        <v>1</v>
      </c>
      <c r="B3" s="11">
        <f>SUM(B5:B8)</f>
        <v>122</v>
      </c>
      <c r="C3" s="10"/>
      <c r="D3" s="11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9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1"/>
    </row>
    <row r="4" spans="1:64" ht="12.75" customHeight="1">
      <c r="A4" s="12" t="s">
        <v>26</v>
      </c>
      <c r="B4" s="14"/>
      <c r="C4" s="13"/>
      <c r="D4" s="14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2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4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4"/>
    </row>
    <row r="5" spans="1:64" ht="12.75" customHeight="1">
      <c r="A5" s="6" t="s">
        <v>2</v>
      </c>
      <c r="B5" s="8">
        <v>2</v>
      </c>
      <c r="C5" s="7">
        <v>0</v>
      </c>
      <c r="D5" s="8">
        <f>$B$5*C5</f>
        <v>0</v>
      </c>
      <c r="E5" s="7">
        <v>0</v>
      </c>
      <c r="F5" s="8">
        <f>$B$5*E5</f>
        <v>0</v>
      </c>
      <c r="G5" s="7">
        <v>0</v>
      </c>
      <c r="H5" s="7">
        <f>$B$5*G5</f>
        <v>0</v>
      </c>
      <c r="I5" s="7">
        <v>0</v>
      </c>
      <c r="J5" s="7">
        <f>$B$5*I5</f>
        <v>0</v>
      </c>
      <c r="K5" s="7">
        <v>0</v>
      </c>
      <c r="L5" s="7">
        <f>$B$5*K5</f>
        <v>0</v>
      </c>
      <c r="M5" s="7">
        <v>0</v>
      </c>
      <c r="N5" s="7">
        <f>$B$5*M5</f>
        <v>0</v>
      </c>
      <c r="O5" s="7">
        <v>0</v>
      </c>
      <c r="P5" s="7">
        <f>$B$5*O5</f>
        <v>0</v>
      </c>
      <c r="Q5" s="7">
        <v>0</v>
      </c>
      <c r="R5" s="7">
        <f>$B$5*Q5</f>
        <v>0</v>
      </c>
      <c r="S5" s="7">
        <v>0</v>
      </c>
      <c r="T5" s="7">
        <f>$B$5*S5</f>
        <v>0</v>
      </c>
      <c r="U5" s="7">
        <v>0</v>
      </c>
      <c r="V5" s="7">
        <f>$B$5*U5</f>
        <v>0</v>
      </c>
      <c r="W5" s="7">
        <v>0</v>
      </c>
      <c r="X5" s="7">
        <f>$B$5*W5</f>
        <v>0</v>
      </c>
      <c r="Y5" s="7">
        <v>0</v>
      </c>
      <c r="Z5" s="7">
        <f>$B$5*Y5</f>
        <v>0</v>
      </c>
      <c r="AA5" s="7">
        <v>0</v>
      </c>
      <c r="AB5" s="7">
        <f>$B$5*AA5</f>
        <v>0</v>
      </c>
      <c r="AC5" s="7">
        <v>0</v>
      </c>
      <c r="AD5" s="7">
        <f>$B$5*AC5</f>
        <v>0</v>
      </c>
      <c r="AE5" s="6">
        <v>0</v>
      </c>
      <c r="AF5" s="7">
        <f>$B$5*AE5</f>
        <v>0</v>
      </c>
      <c r="AG5" s="7">
        <v>0</v>
      </c>
      <c r="AH5" s="7">
        <f>$B$5*AG5</f>
        <v>0</v>
      </c>
      <c r="AI5" s="7">
        <v>0</v>
      </c>
      <c r="AJ5" s="7">
        <f>$B$5*AI5</f>
        <v>0</v>
      </c>
      <c r="AK5" s="7">
        <v>0</v>
      </c>
      <c r="AL5" s="7">
        <f>$B$5*AK5</f>
        <v>0</v>
      </c>
      <c r="AM5" s="7">
        <v>0</v>
      </c>
      <c r="AN5" s="7">
        <f>$B$5*AM5</f>
        <v>0</v>
      </c>
      <c r="AO5" s="7">
        <v>0</v>
      </c>
      <c r="AP5" s="7">
        <f>$B$5*AO5</f>
        <v>0</v>
      </c>
      <c r="AQ5" s="7">
        <v>0</v>
      </c>
      <c r="AR5" s="7">
        <f>$B$5*AQ5</f>
        <v>0</v>
      </c>
      <c r="AS5" s="7">
        <v>0</v>
      </c>
      <c r="AT5" s="7">
        <f>$B$5*AS5</f>
        <v>0</v>
      </c>
      <c r="AU5" s="7">
        <v>0</v>
      </c>
      <c r="AV5" s="8">
        <f>$B$5*AU5</f>
        <v>0</v>
      </c>
      <c r="AW5" s="7">
        <v>0</v>
      </c>
      <c r="AX5" s="7">
        <f>$B$5*AW5</f>
        <v>0</v>
      </c>
      <c r="AY5" s="7">
        <v>0</v>
      </c>
      <c r="AZ5" s="7">
        <f>$B$5*AY5</f>
        <v>0</v>
      </c>
      <c r="BA5" s="7">
        <v>0</v>
      </c>
      <c r="BB5" s="7">
        <f>$B$5*BA5</f>
        <v>0</v>
      </c>
      <c r="BC5" s="7">
        <v>0</v>
      </c>
      <c r="BD5" s="7">
        <f>$B$5*BC5</f>
        <v>0</v>
      </c>
      <c r="BE5" s="7">
        <v>0</v>
      </c>
      <c r="BF5" s="7">
        <f>$B$5*BE5</f>
        <v>0</v>
      </c>
      <c r="BG5" s="7">
        <v>0</v>
      </c>
      <c r="BH5" s="7">
        <f>$B$5*BG5</f>
        <v>0</v>
      </c>
      <c r="BI5" s="7">
        <v>0</v>
      </c>
      <c r="BJ5" s="7">
        <f>$B$5*BI5</f>
        <v>0</v>
      </c>
      <c r="BK5" s="7"/>
      <c r="BL5" s="8">
        <f>$B$5*BK5</f>
        <v>0</v>
      </c>
    </row>
    <row r="6" spans="1:64" ht="12.75" customHeight="1">
      <c r="A6" s="6" t="s">
        <v>3</v>
      </c>
      <c r="B6" s="8">
        <v>28</v>
      </c>
      <c r="C6" s="7">
        <v>0</v>
      </c>
      <c r="D6" s="8">
        <f>$B$6*C6</f>
        <v>0</v>
      </c>
      <c r="E6" s="7">
        <v>0</v>
      </c>
      <c r="F6" s="8">
        <f>$B$6*E6</f>
        <v>0</v>
      </c>
      <c r="G6" s="7">
        <v>0</v>
      </c>
      <c r="H6" s="7">
        <f>$B$6*G6</f>
        <v>0</v>
      </c>
      <c r="I6" s="7">
        <v>0</v>
      </c>
      <c r="J6" s="7">
        <f>$B$6*I6</f>
        <v>0</v>
      </c>
      <c r="K6" s="7">
        <v>0</v>
      </c>
      <c r="L6" s="7">
        <f>$B$6*K6</f>
        <v>0</v>
      </c>
      <c r="M6" s="7">
        <v>0</v>
      </c>
      <c r="N6" s="7">
        <f>$B$6*M6</f>
        <v>0</v>
      </c>
      <c r="O6" s="7">
        <v>0</v>
      </c>
      <c r="P6" s="7">
        <f>$B$6*O6</f>
        <v>0</v>
      </c>
      <c r="Q6" s="7">
        <v>0</v>
      </c>
      <c r="R6" s="7">
        <f>$B$6*Q6</f>
        <v>0</v>
      </c>
      <c r="S6" s="7">
        <v>0</v>
      </c>
      <c r="T6" s="7">
        <f>$B$6*S6</f>
        <v>0</v>
      </c>
      <c r="U6" s="7">
        <v>0</v>
      </c>
      <c r="V6" s="7">
        <f>$B$6*U6</f>
        <v>0</v>
      </c>
      <c r="W6" s="7">
        <v>0</v>
      </c>
      <c r="X6" s="7">
        <f>$B$6*W6</f>
        <v>0</v>
      </c>
      <c r="Y6" s="7">
        <v>0</v>
      </c>
      <c r="Z6" s="7">
        <f>$B$6*Y6</f>
        <v>0</v>
      </c>
      <c r="AA6" s="7">
        <v>0</v>
      </c>
      <c r="AB6" s="7">
        <f>$B$6*AA6</f>
        <v>0</v>
      </c>
      <c r="AC6" s="7">
        <v>0</v>
      </c>
      <c r="AD6" s="7">
        <f>$B$6*AC6</f>
        <v>0</v>
      </c>
      <c r="AE6" s="6">
        <v>0</v>
      </c>
      <c r="AF6" s="7">
        <f>$B$6*AE6</f>
        <v>0</v>
      </c>
      <c r="AG6" s="7">
        <v>0</v>
      </c>
      <c r="AH6" s="7">
        <v>0</v>
      </c>
      <c r="AI6" s="7">
        <v>0</v>
      </c>
      <c r="AJ6" s="7">
        <f>$B$6*AI6</f>
        <v>0</v>
      </c>
      <c r="AK6" s="7">
        <v>0</v>
      </c>
      <c r="AL6" s="7">
        <f>$B$6*AK6</f>
        <v>0</v>
      </c>
      <c r="AM6" s="7">
        <v>0</v>
      </c>
      <c r="AN6" s="7">
        <f>$B$6*AM6</f>
        <v>0</v>
      </c>
      <c r="AO6" s="7">
        <v>0</v>
      </c>
      <c r="AP6" s="7">
        <f>$B$6*AO6</f>
        <v>0</v>
      </c>
      <c r="AQ6" s="7">
        <v>0</v>
      </c>
      <c r="AR6" s="7">
        <f>$B$6*AQ6</f>
        <v>0</v>
      </c>
      <c r="AS6" s="7">
        <v>0</v>
      </c>
      <c r="AT6" s="7">
        <f>$B$6*AS6</f>
        <v>0</v>
      </c>
      <c r="AU6" s="7">
        <v>0</v>
      </c>
      <c r="AV6" s="8">
        <f>$B$6*AU6</f>
        <v>0</v>
      </c>
      <c r="AW6" s="7">
        <v>0</v>
      </c>
      <c r="AX6" s="7">
        <f>$B$6*AW6</f>
        <v>0</v>
      </c>
      <c r="AY6" s="7">
        <v>0</v>
      </c>
      <c r="AZ6" s="7">
        <f>$B$6*AY6</f>
        <v>0</v>
      </c>
      <c r="BA6" s="7">
        <v>0</v>
      </c>
      <c r="BB6" s="7">
        <f>$B$6*BA6</f>
        <v>0</v>
      </c>
      <c r="BC6" s="7">
        <v>0</v>
      </c>
      <c r="BD6" s="7">
        <f>$B$6*BC6</f>
        <v>0</v>
      </c>
      <c r="BE6" s="7">
        <v>0</v>
      </c>
      <c r="BF6" s="7">
        <f>$B$6*BE6</f>
        <v>0</v>
      </c>
      <c r="BG6" s="7">
        <v>0</v>
      </c>
      <c r="BH6" s="7">
        <f>$B$6*BG6</f>
        <v>0</v>
      </c>
      <c r="BI6" s="7">
        <v>0</v>
      </c>
      <c r="BJ6" s="7">
        <f>$B$6*BI6</f>
        <v>0</v>
      </c>
      <c r="BK6" s="7"/>
      <c r="BL6" s="8">
        <f>$B$6*BK6</f>
        <v>0</v>
      </c>
    </row>
    <row r="7" spans="1:64" ht="12.75" customHeight="1">
      <c r="A7" s="6" t="s">
        <v>4</v>
      </c>
      <c r="B7" s="8">
        <v>58</v>
      </c>
      <c r="C7" s="7">
        <v>0</v>
      </c>
      <c r="D7" s="8">
        <f>$B$7*C7</f>
        <v>0</v>
      </c>
      <c r="E7" s="7">
        <v>0</v>
      </c>
      <c r="F7" s="8">
        <f>$B$7*E7</f>
        <v>0</v>
      </c>
      <c r="G7" s="7">
        <v>0</v>
      </c>
      <c r="H7" s="7">
        <f>$B$7*G7</f>
        <v>0</v>
      </c>
      <c r="I7" s="7">
        <v>0</v>
      </c>
      <c r="J7" s="7">
        <f>$B$7*I7</f>
        <v>0</v>
      </c>
      <c r="K7" s="7">
        <v>0</v>
      </c>
      <c r="L7" s="7">
        <f>$B$7*K7</f>
        <v>0</v>
      </c>
      <c r="M7" s="7">
        <v>0</v>
      </c>
      <c r="N7" s="7">
        <f>$B$7*M7</f>
        <v>0</v>
      </c>
      <c r="O7" s="7">
        <v>0</v>
      </c>
      <c r="P7" s="7">
        <f>$B$7*O7</f>
        <v>0</v>
      </c>
      <c r="Q7" s="7">
        <v>0</v>
      </c>
      <c r="R7" s="7">
        <f>$B$7*Q7</f>
        <v>0</v>
      </c>
      <c r="S7" s="7">
        <v>0</v>
      </c>
      <c r="T7" s="7">
        <f>$B$7*S7</f>
        <v>0</v>
      </c>
      <c r="U7" s="7">
        <v>0</v>
      </c>
      <c r="V7" s="7">
        <f>$B$7*U7</f>
        <v>0</v>
      </c>
      <c r="W7" s="7">
        <v>0</v>
      </c>
      <c r="X7" s="7">
        <f>$B$7*W7</f>
        <v>0</v>
      </c>
      <c r="Y7" s="7">
        <v>0</v>
      </c>
      <c r="Z7" s="7">
        <f>$B$7*Y7</f>
        <v>0</v>
      </c>
      <c r="AA7" s="24">
        <v>0</v>
      </c>
      <c r="AB7" s="7">
        <f>$B$7*AA7</f>
        <v>0</v>
      </c>
      <c r="AC7" s="24">
        <v>0</v>
      </c>
      <c r="AD7" s="7">
        <f>$B$7*AC7</f>
        <v>0</v>
      </c>
      <c r="AE7" s="6">
        <v>0</v>
      </c>
      <c r="AF7" s="7">
        <f>$B$7*AE7</f>
        <v>0</v>
      </c>
      <c r="AG7" s="7">
        <v>0</v>
      </c>
      <c r="AH7" s="7">
        <f>$B$7*AG7</f>
        <v>0</v>
      </c>
      <c r="AI7" s="7">
        <v>0</v>
      </c>
      <c r="AJ7" s="7">
        <f>$B$7*AI7</f>
        <v>0</v>
      </c>
      <c r="AK7" s="7">
        <v>0</v>
      </c>
      <c r="AL7" s="7">
        <f>$B$7*AK7</f>
        <v>0</v>
      </c>
      <c r="AM7" s="7">
        <v>0</v>
      </c>
      <c r="AN7" s="7">
        <f>$B$7*AM7</f>
        <v>0</v>
      </c>
      <c r="AO7" s="7">
        <v>0</v>
      </c>
      <c r="AP7" s="7">
        <f>$B$7*AO7</f>
        <v>0</v>
      </c>
      <c r="AQ7" s="7">
        <v>0</v>
      </c>
      <c r="AR7" s="7">
        <f>$B$7*AQ7</f>
        <v>0</v>
      </c>
      <c r="AS7" s="7">
        <v>0</v>
      </c>
      <c r="AT7" s="7">
        <f>$B$7*AS7</f>
        <v>0</v>
      </c>
      <c r="AU7" s="7">
        <v>0</v>
      </c>
      <c r="AV7" s="8">
        <f>$B$7*AU7</f>
        <v>0</v>
      </c>
      <c r="AW7" s="7">
        <v>0</v>
      </c>
      <c r="AX7" s="7">
        <f>$B$7*AW7</f>
        <v>0</v>
      </c>
      <c r="AY7" s="7">
        <v>0</v>
      </c>
      <c r="AZ7" s="7">
        <f>$B$7*AY7</f>
        <v>0</v>
      </c>
      <c r="BA7" s="7">
        <v>0</v>
      </c>
      <c r="BB7" s="7">
        <f>$B$7*BA7</f>
        <v>0</v>
      </c>
      <c r="BC7" s="7">
        <v>0</v>
      </c>
      <c r="BD7" s="7">
        <f>$B$7*BC7</f>
        <v>0</v>
      </c>
      <c r="BE7" s="7">
        <v>0</v>
      </c>
      <c r="BF7" s="7">
        <f>$B$7*BE7</f>
        <v>0</v>
      </c>
      <c r="BG7" s="7">
        <v>0</v>
      </c>
      <c r="BH7" s="7">
        <f>$B$7*BG7</f>
        <v>0</v>
      </c>
      <c r="BI7" s="7">
        <v>0</v>
      </c>
      <c r="BJ7" s="7">
        <f>$B$7*BI7</f>
        <v>0</v>
      </c>
      <c r="BK7" s="7"/>
      <c r="BL7" s="8">
        <f>$B$7*BK7</f>
        <v>0</v>
      </c>
    </row>
    <row r="8" spans="1:64" ht="12.75" customHeight="1">
      <c r="A8" s="6" t="s">
        <v>6</v>
      </c>
      <c r="B8" s="8">
        <v>34</v>
      </c>
      <c r="C8" s="7">
        <v>0</v>
      </c>
      <c r="D8" s="8">
        <f>$B$8*C8</f>
        <v>0</v>
      </c>
      <c r="E8" s="7">
        <v>0</v>
      </c>
      <c r="F8" s="8">
        <f>$B$8*E8</f>
        <v>0</v>
      </c>
      <c r="G8" s="7">
        <v>0</v>
      </c>
      <c r="H8" s="7">
        <f>$B$8*G8</f>
        <v>0</v>
      </c>
      <c r="I8" s="7">
        <v>0</v>
      </c>
      <c r="J8" s="7">
        <f>$B$8*I8</f>
        <v>0</v>
      </c>
      <c r="K8" s="7">
        <v>0</v>
      </c>
      <c r="L8" s="7">
        <f>$B$8*K8</f>
        <v>0</v>
      </c>
      <c r="M8" s="7">
        <v>0</v>
      </c>
      <c r="N8" s="7">
        <f>$B$8*M8</f>
        <v>0</v>
      </c>
      <c r="O8" s="7">
        <v>0</v>
      </c>
      <c r="P8" s="7">
        <f>$B$8*O8</f>
        <v>0</v>
      </c>
      <c r="Q8" s="7">
        <v>0</v>
      </c>
      <c r="R8" s="7">
        <f>$B$8*Q8</f>
        <v>0</v>
      </c>
      <c r="S8" s="7">
        <v>0</v>
      </c>
      <c r="T8" s="7">
        <f>$B$8*S8</f>
        <v>0</v>
      </c>
      <c r="U8" s="7">
        <v>0</v>
      </c>
      <c r="V8" s="7">
        <f>$B$8*U8</f>
        <v>0</v>
      </c>
      <c r="W8" s="7">
        <v>0</v>
      </c>
      <c r="X8" s="7">
        <f>$B$8*W8</f>
        <v>0</v>
      </c>
      <c r="Y8" s="7">
        <v>0</v>
      </c>
      <c r="Z8" s="7">
        <f>$B$8*Y8</f>
        <v>0</v>
      </c>
      <c r="AA8" s="24">
        <v>0</v>
      </c>
      <c r="AB8" s="7">
        <f>$B$8*AA8</f>
        <v>0</v>
      </c>
      <c r="AC8" s="24">
        <v>0</v>
      </c>
      <c r="AD8" s="7">
        <f>$B$8*AC8</f>
        <v>0</v>
      </c>
      <c r="AE8" s="6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f>$B$8*AK8</f>
        <v>0</v>
      </c>
      <c r="AM8" s="7">
        <v>0</v>
      </c>
      <c r="AN8" s="7">
        <f>$B$8*AM8</f>
        <v>0</v>
      </c>
      <c r="AO8" s="7">
        <v>0</v>
      </c>
      <c r="AP8" s="7">
        <f>$B$8*AO8</f>
        <v>0</v>
      </c>
      <c r="AQ8" s="7">
        <v>0</v>
      </c>
      <c r="AR8" s="7">
        <f>$B$8*AQ8</f>
        <v>0</v>
      </c>
      <c r="AS8" s="7">
        <v>0</v>
      </c>
      <c r="AT8" s="7">
        <f>$B$8*AS8</f>
        <v>0</v>
      </c>
      <c r="AU8" s="7">
        <v>0</v>
      </c>
      <c r="AV8" s="8">
        <f>$B$8*AU8</f>
        <v>0</v>
      </c>
      <c r="AW8" s="7">
        <v>0</v>
      </c>
      <c r="AX8" s="7">
        <f>$B$8*AW8</f>
        <v>0</v>
      </c>
      <c r="AY8" s="7">
        <v>0</v>
      </c>
      <c r="AZ8" s="7">
        <f>$B$8*AY8</f>
        <v>0</v>
      </c>
      <c r="BA8" s="7">
        <v>0</v>
      </c>
      <c r="BB8" s="7">
        <f>$B$8*BA8</f>
        <v>0</v>
      </c>
      <c r="BC8" s="7">
        <v>0</v>
      </c>
      <c r="BD8" s="7">
        <f>$B$8*BC8</f>
        <v>0</v>
      </c>
      <c r="BE8" s="7">
        <v>0</v>
      </c>
      <c r="BF8" s="7">
        <f>$B$8*BE8</f>
        <v>0</v>
      </c>
      <c r="BG8" s="7">
        <v>0</v>
      </c>
      <c r="BH8" s="7">
        <f>$B$8*BG8</f>
        <v>0</v>
      </c>
      <c r="BI8" s="7">
        <v>0</v>
      </c>
      <c r="BJ8" s="7">
        <f>$B$8*BI8</f>
        <v>0</v>
      </c>
      <c r="BK8" s="7"/>
      <c r="BL8" s="8">
        <f>$B$8*BK8</f>
        <v>0</v>
      </c>
    </row>
    <row r="9" spans="1:64" ht="12.75" customHeight="1">
      <c r="A9" s="12" t="s">
        <v>14</v>
      </c>
      <c r="B9" s="14"/>
      <c r="C9" s="13"/>
      <c r="D9" s="14"/>
      <c r="E9" s="13"/>
      <c r="F9" s="14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2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4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4"/>
    </row>
    <row r="10" spans="1:64" ht="12.75" customHeight="1">
      <c r="A10" s="6" t="s">
        <v>15</v>
      </c>
      <c r="B10" s="8">
        <v>5</v>
      </c>
      <c r="C10" s="7">
        <v>0</v>
      </c>
      <c r="D10" s="8">
        <f>$B$10*C10</f>
        <v>0</v>
      </c>
      <c r="E10" s="7">
        <v>0</v>
      </c>
      <c r="F10" s="8">
        <f>$B$10*E10</f>
        <v>0</v>
      </c>
      <c r="G10" s="7">
        <v>0</v>
      </c>
      <c r="H10" s="7">
        <f>$B$10*G10</f>
        <v>0</v>
      </c>
      <c r="I10" s="7">
        <v>0</v>
      </c>
      <c r="J10" s="7">
        <f>$B$10*I10</f>
        <v>0</v>
      </c>
      <c r="K10" s="7">
        <v>0</v>
      </c>
      <c r="L10" s="7">
        <f>$B$10*K10</f>
        <v>0</v>
      </c>
      <c r="M10" s="7">
        <v>0</v>
      </c>
      <c r="N10" s="7">
        <f>$B$10*M10</f>
        <v>0</v>
      </c>
      <c r="O10" s="7">
        <v>0</v>
      </c>
      <c r="P10" s="7">
        <f>$B$10*O10</f>
        <v>0</v>
      </c>
      <c r="Q10" s="7">
        <v>0</v>
      </c>
      <c r="R10" s="7">
        <f>$B$10*Q10</f>
        <v>0</v>
      </c>
      <c r="S10" s="7">
        <v>0</v>
      </c>
      <c r="T10" s="7">
        <f>$B$10*S10</f>
        <v>0</v>
      </c>
      <c r="U10" s="7">
        <v>0</v>
      </c>
      <c r="V10" s="7">
        <f>$B$10*U10</f>
        <v>0</v>
      </c>
      <c r="W10" s="7">
        <v>0</v>
      </c>
      <c r="X10" s="7">
        <f>$B$10*W10</f>
        <v>0</v>
      </c>
      <c r="Y10" s="7">
        <v>0</v>
      </c>
      <c r="Z10" s="7">
        <f>$B$10*Y10</f>
        <v>0</v>
      </c>
      <c r="AA10" s="7">
        <v>0</v>
      </c>
      <c r="AB10" s="7">
        <f>$B$10*AA10</f>
        <v>0</v>
      </c>
      <c r="AC10" s="7">
        <v>0</v>
      </c>
      <c r="AD10" s="7">
        <f>$B$10*AC10</f>
        <v>0</v>
      </c>
      <c r="AE10" s="6">
        <v>0</v>
      </c>
      <c r="AF10" s="7">
        <f>$B$10*AE10</f>
        <v>0</v>
      </c>
      <c r="AG10" s="7">
        <v>0</v>
      </c>
      <c r="AH10" s="7">
        <f>$B$10*AG10</f>
        <v>0</v>
      </c>
      <c r="AI10" s="7">
        <v>0</v>
      </c>
      <c r="AJ10" s="7">
        <f>$B$10*AI10</f>
        <v>0</v>
      </c>
      <c r="AK10" s="7">
        <v>0</v>
      </c>
      <c r="AL10" s="7">
        <f>$B$10*AK10</f>
        <v>0</v>
      </c>
      <c r="AM10" s="7">
        <v>0</v>
      </c>
      <c r="AN10" s="7">
        <f>$B$10*AM10</f>
        <v>0</v>
      </c>
      <c r="AO10" s="7">
        <v>0</v>
      </c>
      <c r="AP10" s="7">
        <f>$B$10*AO10</f>
        <v>0</v>
      </c>
      <c r="AQ10" s="7">
        <v>0</v>
      </c>
      <c r="AR10" s="7">
        <f>$B$10*AQ10</f>
        <v>0</v>
      </c>
      <c r="AS10" s="7">
        <v>0</v>
      </c>
      <c r="AT10" s="7">
        <f>$B$10*AS10</f>
        <v>0</v>
      </c>
      <c r="AU10" s="7">
        <v>0</v>
      </c>
      <c r="AV10" s="8">
        <f>$B$10*AU10</f>
        <v>0</v>
      </c>
      <c r="AW10" s="7">
        <v>0</v>
      </c>
      <c r="AX10" s="7">
        <f>$B$10*AW10</f>
        <v>0</v>
      </c>
      <c r="AY10" s="7">
        <v>0</v>
      </c>
      <c r="AZ10" s="7">
        <f>$B$10*AY10</f>
        <v>0</v>
      </c>
      <c r="BA10" s="7">
        <v>0</v>
      </c>
      <c r="BB10" s="7">
        <f>$B$10*BA10</f>
        <v>0</v>
      </c>
      <c r="BC10" s="7">
        <v>0</v>
      </c>
      <c r="BD10" s="7">
        <f>$B$10*BC10</f>
        <v>0</v>
      </c>
      <c r="BE10" s="7">
        <v>0</v>
      </c>
      <c r="BF10" s="7">
        <f>$B$10*BE10</f>
        <v>0</v>
      </c>
      <c r="BG10" s="7">
        <v>0</v>
      </c>
      <c r="BH10" s="7">
        <f>$B$10*BG10</f>
        <v>0</v>
      </c>
      <c r="BI10" s="7">
        <v>0</v>
      </c>
      <c r="BJ10" s="7">
        <f>$B$10*BI10</f>
        <v>0</v>
      </c>
      <c r="BK10" s="7"/>
      <c r="BL10" s="8">
        <f>$B$10*BK10</f>
        <v>0</v>
      </c>
    </row>
    <row r="11" spans="1:64" ht="12.75" customHeight="1">
      <c r="A11" s="6" t="s">
        <v>16</v>
      </c>
      <c r="B11" s="8">
        <v>29</v>
      </c>
      <c r="C11" s="7">
        <v>0</v>
      </c>
      <c r="D11" s="8">
        <f>$B$11*C11</f>
        <v>0</v>
      </c>
      <c r="E11" s="7">
        <v>0</v>
      </c>
      <c r="F11" s="8">
        <f>$B$11*E11</f>
        <v>0</v>
      </c>
      <c r="G11" s="7">
        <v>0</v>
      </c>
      <c r="H11" s="7">
        <f>$B$11*G11</f>
        <v>0</v>
      </c>
      <c r="I11" s="7">
        <v>0</v>
      </c>
      <c r="J11" s="7">
        <f>$B$11*I11</f>
        <v>0</v>
      </c>
      <c r="K11" s="7">
        <v>0</v>
      </c>
      <c r="L11" s="7">
        <f>$B$11*K11</f>
        <v>0</v>
      </c>
      <c r="M11" s="7">
        <v>0</v>
      </c>
      <c r="N11" s="7">
        <f>$B$11*M11</f>
        <v>0</v>
      </c>
      <c r="O11" s="7">
        <v>0</v>
      </c>
      <c r="P11" s="7">
        <f>$B$11*O11</f>
        <v>0</v>
      </c>
      <c r="Q11" s="7">
        <v>0</v>
      </c>
      <c r="R11" s="7">
        <f>$B$11*Q11</f>
        <v>0</v>
      </c>
      <c r="S11" s="7">
        <v>0</v>
      </c>
      <c r="T11" s="7">
        <f>$B$11*S11</f>
        <v>0</v>
      </c>
      <c r="U11" s="7">
        <v>0</v>
      </c>
      <c r="V11" s="7">
        <f>$B$11*U11</f>
        <v>0</v>
      </c>
      <c r="W11" s="7">
        <v>0</v>
      </c>
      <c r="X11" s="7">
        <f>$B$11*W11</f>
        <v>0</v>
      </c>
      <c r="Y11" s="7">
        <v>0</v>
      </c>
      <c r="Z11" s="7">
        <f>$B$11*Y11</f>
        <v>0</v>
      </c>
      <c r="AA11" s="7">
        <v>0</v>
      </c>
      <c r="AB11" s="7">
        <f>$B$11*AA11</f>
        <v>0</v>
      </c>
      <c r="AC11" s="7">
        <v>0</v>
      </c>
      <c r="AD11" s="7">
        <f>$B$11*AC11</f>
        <v>0</v>
      </c>
      <c r="AE11" s="6">
        <v>0</v>
      </c>
      <c r="AF11" s="7">
        <f>$B$11*AE11</f>
        <v>0</v>
      </c>
      <c r="AG11" s="7">
        <v>0</v>
      </c>
      <c r="AH11" s="7">
        <f>$B$11*AG11</f>
        <v>0</v>
      </c>
      <c r="AI11" s="7">
        <v>0</v>
      </c>
      <c r="AJ11" s="7">
        <f>$B$11*AI11</f>
        <v>0</v>
      </c>
      <c r="AK11" s="7">
        <v>0</v>
      </c>
      <c r="AL11" s="7">
        <f>$B$11*AK11</f>
        <v>0</v>
      </c>
      <c r="AM11" s="7">
        <v>0</v>
      </c>
      <c r="AN11" s="7">
        <f>$B$11*AM11</f>
        <v>0</v>
      </c>
      <c r="AO11" s="7">
        <v>0</v>
      </c>
      <c r="AP11" s="7">
        <f>$B$11*AO11</f>
        <v>0</v>
      </c>
      <c r="AQ11" s="7">
        <v>0</v>
      </c>
      <c r="AR11" s="7">
        <f>$B$11*AQ11</f>
        <v>0</v>
      </c>
      <c r="AS11" s="7">
        <v>0</v>
      </c>
      <c r="AT11" s="7">
        <f>$B$11*AS11</f>
        <v>0</v>
      </c>
      <c r="AU11" s="7">
        <v>0</v>
      </c>
      <c r="AV11" s="8">
        <f>$B$11*AU11</f>
        <v>0</v>
      </c>
      <c r="AW11" s="7">
        <v>0</v>
      </c>
      <c r="AX11" s="7">
        <f>$B$11*AW11</f>
        <v>0</v>
      </c>
      <c r="AY11" s="7">
        <v>0</v>
      </c>
      <c r="AZ11" s="7">
        <f>$B$11*AY11</f>
        <v>0</v>
      </c>
      <c r="BA11" s="7">
        <v>0</v>
      </c>
      <c r="BB11" s="7">
        <f>$B$11*BA11</f>
        <v>0</v>
      </c>
      <c r="BC11" s="7">
        <v>0</v>
      </c>
      <c r="BD11" s="7">
        <f>$B$11*BC11</f>
        <v>0</v>
      </c>
      <c r="BE11" s="7">
        <v>0</v>
      </c>
      <c r="BF11" s="7">
        <f>$B$11*BE11</f>
        <v>0</v>
      </c>
      <c r="BG11" s="7">
        <v>0</v>
      </c>
      <c r="BH11" s="7">
        <f>$B$11*BG11</f>
        <v>0</v>
      </c>
      <c r="BI11" s="7">
        <v>0</v>
      </c>
      <c r="BJ11" s="7">
        <f>$B$11*BI11</f>
        <v>0</v>
      </c>
      <c r="BK11" s="7"/>
      <c r="BL11" s="8">
        <f>$B$11*BK11</f>
        <v>0</v>
      </c>
    </row>
    <row r="12" spans="1:64" ht="12.75" customHeight="1">
      <c r="A12" s="6" t="s">
        <v>17</v>
      </c>
      <c r="B12" s="8">
        <v>38</v>
      </c>
      <c r="C12" s="7">
        <v>0</v>
      </c>
      <c r="D12" s="8">
        <f>$B$12*C12</f>
        <v>0</v>
      </c>
      <c r="E12" s="7">
        <v>0</v>
      </c>
      <c r="F12" s="8">
        <f>$B$12*E12</f>
        <v>0</v>
      </c>
      <c r="G12" s="7">
        <v>0</v>
      </c>
      <c r="H12" s="7">
        <f>$B$12*G12</f>
        <v>0</v>
      </c>
      <c r="I12" s="7">
        <v>0</v>
      </c>
      <c r="J12" s="7">
        <f>$B$12*I12</f>
        <v>0</v>
      </c>
      <c r="K12" s="7">
        <v>0</v>
      </c>
      <c r="L12" s="7">
        <f>$B$12*K12</f>
        <v>0</v>
      </c>
      <c r="M12" s="7">
        <v>0</v>
      </c>
      <c r="N12" s="7">
        <f>$B$12*M12</f>
        <v>0</v>
      </c>
      <c r="O12" s="7">
        <v>0</v>
      </c>
      <c r="P12" s="7">
        <f>$B$12*O12</f>
        <v>0</v>
      </c>
      <c r="Q12" s="7">
        <v>0</v>
      </c>
      <c r="R12" s="7">
        <f>$B$12*Q12</f>
        <v>0</v>
      </c>
      <c r="S12" s="7">
        <v>0</v>
      </c>
      <c r="T12" s="7">
        <f>$B$12*S12</f>
        <v>0</v>
      </c>
      <c r="U12" s="7">
        <v>0</v>
      </c>
      <c r="V12" s="7">
        <f>$B$12*U12</f>
        <v>0</v>
      </c>
      <c r="W12" s="7">
        <v>0</v>
      </c>
      <c r="X12" s="7">
        <f>$B$12*W12</f>
        <v>0</v>
      </c>
      <c r="Y12" s="7">
        <v>0</v>
      </c>
      <c r="Z12" s="7">
        <f>$B$12*Y12</f>
        <v>0</v>
      </c>
      <c r="AA12" s="7">
        <v>0</v>
      </c>
      <c r="AB12" s="7">
        <f>$B$12*AA12</f>
        <v>0</v>
      </c>
      <c r="AC12" s="7">
        <v>0</v>
      </c>
      <c r="AD12" s="7">
        <f>$B$12*AC12</f>
        <v>0</v>
      </c>
      <c r="AE12" s="6">
        <v>0</v>
      </c>
      <c r="AF12" s="7">
        <f>$B$12*AE12</f>
        <v>0</v>
      </c>
      <c r="AG12" s="7">
        <v>0</v>
      </c>
      <c r="AH12" s="7">
        <f>$B$12*AG12</f>
        <v>0</v>
      </c>
      <c r="AI12" s="7">
        <v>0</v>
      </c>
      <c r="AJ12" s="7">
        <f>$B$12*AI12</f>
        <v>0</v>
      </c>
      <c r="AK12" s="7">
        <v>0</v>
      </c>
      <c r="AL12" s="7">
        <f>$B$12*AK12</f>
        <v>0</v>
      </c>
      <c r="AM12" s="7">
        <v>0</v>
      </c>
      <c r="AN12" s="7">
        <f>$B$12*AM12</f>
        <v>0</v>
      </c>
      <c r="AO12" s="7">
        <v>0</v>
      </c>
      <c r="AP12" s="7">
        <f>$B$12*AO12</f>
        <v>0</v>
      </c>
      <c r="AQ12" s="7">
        <v>0</v>
      </c>
      <c r="AR12" s="7">
        <f>$B$12*AQ12</f>
        <v>0</v>
      </c>
      <c r="AS12" s="7">
        <v>0</v>
      </c>
      <c r="AT12" s="7">
        <f>$B$12*AS12</f>
        <v>0</v>
      </c>
      <c r="AU12" s="7">
        <v>0</v>
      </c>
      <c r="AV12" s="8">
        <f>$B$12*AU12</f>
        <v>0</v>
      </c>
      <c r="AW12" s="7">
        <v>0</v>
      </c>
      <c r="AX12" s="7">
        <f>$B$12*AW12</f>
        <v>0</v>
      </c>
      <c r="AY12" s="7">
        <v>0</v>
      </c>
      <c r="AZ12" s="7">
        <f>$B$12*AY12</f>
        <v>0</v>
      </c>
      <c r="BA12" s="7">
        <v>0</v>
      </c>
      <c r="BB12" s="7">
        <f>$B$12*BA12</f>
        <v>0</v>
      </c>
      <c r="BC12" s="7">
        <v>0</v>
      </c>
      <c r="BD12" s="7">
        <f>$B$12*BC12</f>
        <v>0</v>
      </c>
      <c r="BE12" s="7">
        <v>0</v>
      </c>
      <c r="BF12" s="7">
        <f>$B$12*BE12</f>
        <v>0</v>
      </c>
      <c r="BG12" s="7">
        <v>0</v>
      </c>
      <c r="BH12" s="7">
        <f>$B$12*BG12</f>
        <v>0</v>
      </c>
      <c r="BI12" s="7">
        <v>0</v>
      </c>
      <c r="BJ12" s="7">
        <f>$B$12*BI12</f>
        <v>0</v>
      </c>
      <c r="BK12" s="7"/>
      <c r="BL12" s="8">
        <f>$B$12*BK12</f>
        <v>0</v>
      </c>
    </row>
    <row r="13" spans="1:64" ht="12.75" customHeight="1">
      <c r="A13" s="6" t="s">
        <v>18</v>
      </c>
      <c r="B13" s="8">
        <v>17</v>
      </c>
      <c r="C13" s="7">
        <v>0</v>
      </c>
      <c r="D13" s="8">
        <f>$B$13*C13</f>
        <v>0</v>
      </c>
      <c r="E13" s="7">
        <v>0</v>
      </c>
      <c r="F13" s="8">
        <f>$B$13*E13</f>
        <v>0</v>
      </c>
      <c r="G13" s="7">
        <v>0</v>
      </c>
      <c r="H13" s="7">
        <f>$B$13*G13</f>
        <v>0</v>
      </c>
      <c r="I13" s="7">
        <v>0</v>
      </c>
      <c r="J13" s="7">
        <f>$B$13*I13</f>
        <v>0</v>
      </c>
      <c r="K13" s="7">
        <v>0</v>
      </c>
      <c r="L13" s="7">
        <f>$B$13*K13</f>
        <v>0</v>
      </c>
      <c r="M13" s="7">
        <v>0</v>
      </c>
      <c r="N13" s="7">
        <f>$B$13*M13</f>
        <v>0</v>
      </c>
      <c r="O13" s="7">
        <v>0</v>
      </c>
      <c r="P13" s="7">
        <f>$B$13*O13</f>
        <v>0</v>
      </c>
      <c r="Q13" s="7">
        <v>0</v>
      </c>
      <c r="R13" s="7">
        <f>$B$13*Q13</f>
        <v>0</v>
      </c>
      <c r="S13" s="7">
        <v>0</v>
      </c>
      <c r="T13" s="7">
        <f>$B$13*S13</f>
        <v>0</v>
      </c>
      <c r="U13" s="7">
        <v>0</v>
      </c>
      <c r="V13" s="7">
        <f>$B$13*U13</f>
        <v>0</v>
      </c>
      <c r="W13" s="7">
        <v>0</v>
      </c>
      <c r="X13" s="7">
        <f>$B$13*W13</f>
        <v>0</v>
      </c>
      <c r="Y13" s="7">
        <v>0</v>
      </c>
      <c r="Z13" s="7">
        <f>$B$13*Y13</f>
        <v>0</v>
      </c>
      <c r="AA13" s="7">
        <v>0</v>
      </c>
      <c r="AB13" s="7">
        <f>$B$13*AA13</f>
        <v>0</v>
      </c>
      <c r="AC13" s="7">
        <v>0</v>
      </c>
      <c r="AD13" s="7">
        <f>$B$13*AC13</f>
        <v>0</v>
      </c>
      <c r="AE13" s="6">
        <v>0</v>
      </c>
      <c r="AF13" s="7">
        <f>$B$13*AE13</f>
        <v>0</v>
      </c>
      <c r="AG13" s="7">
        <v>0</v>
      </c>
      <c r="AH13" s="7">
        <f>$B$13*AG13</f>
        <v>0</v>
      </c>
      <c r="AI13" s="7">
        <v>0</v>
      </c>
      <c r="AJ13" s="7">
        <f>$B$13*AI13</f>
        <v>0</v>
      </c>
      <c r="AK13" s="7">
        <v>0</v>
      </c>
      <c r="AL13" s="7">
        <f>$B$13*AK13</f>
        <v>0</v>
      </c>
      <c r="AM13" s="7">
        <v>0</v>
      </c>
      <c r="AN13" s="7">
        <f>$B$13*AM13</f>
        <v>0</v>
      </c>
      <c r="AO13" s="7">
        <v>0</v>
      </c>
      <c r="AP13" s="7">
        <f>$B$13*AO13</f>
        <v>0</v>
      </c>
      <c r="AQ13" s="7">
        <v>0</v>
      </c>
      <c r="AR13" s="7">
        <f>$B$13*AQ13</f>
        <v>0</v>
      </c>
      <c r="AS13" s="7">
        <v>0</v>
      </c>
      <c r="AT13" s="7">
        <f>$B$13*AS13</f>
        <v>0</v>
      </c>
      <c r="AU13" s="7">
        <v>0</v>
      </c>
      <c r="AV13" s="8">
        <f>$B$13*AU13</f>
        <v>0</v>
      </c>
      <c r="AW13" s="7">
        <v>0</v>
      </c>
      <c r="AX13" s="7">
        <f>$B$13*AW13</f>
        <v>0</v>
      </c>
      <c r="AY13" s="7">
        <v>0</v>
      </c>
      <c r="AZ13" s="7">
        <f>$B$13*AY13</f>
        <v>0</v>
      </c>
      <c r="BA13" s="7">
        <v>0</v>
      </c>
      <c r="BB13" s="7">
        <f>$B$13*BA13</f>
        <v>0</v>
      </c>
      <c r="BC13" s="7">
        <v>0</v>
      </c>
      <c r="BD13" s="7">
        <f>$B$13*BC13</f>
        <v>0</v>
      </c>
      <c r="BE13" s="7">
        <v>0</v>
      </c>
      <c r="BF13" s="7">
        <f>$B$13*BE13</f>
        <v>0</v>
      </c>
      <c r="BG13" s="7">
        <v>0</v>
      </c>
      <c r="BH13" s="7">
        <f>$B$13*BG13</f>
        <v>0</v>
      </c>
      <c r="BI13" s="7">
        <v>0</v>
      </c>
      <c r="BJ13" s="7">
        <f>$B$13*BI13</f>
        <v>0</v>
      </c>
      <c r="BK13" s="7"/>
      <c r="BL13" s="8">
        <f>$B$13*BK13</f>
        <v>0</v>
      </c>
    </row>
    <row r="14" spans="1:64" ht="12.75" customHeight="1">
      <c r="A14" s="15" t="s">
        <v>5</v>
      </c>
      <c r="B14" s="17">
        <f>SUM(B16:B19)</f>
        <v>243</v>
      </c>
      <c r="C14" s="16"/>
      <c r="D14" s="17"/>
      <c r="E14" s="16"/>
      <c r="F14" s="1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7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7"/>
    </row>
    <row r="15" spans="1:64" ht="12.75" customHeight="1">
      <c r="A15" s="18" t="s">
        <v>26</v>
      </c>
      <c r="B15" s="20"/>
      <c r="C15" s="19"/>
      <c r="D15" s="20"/>
      <c r="E15" s="19"/>
      <c r="F15" s="2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8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20"/>
    </row>
    <row r="16" spans="1:64" ht="12.75" customHeight="1">
      <c r="A16" s="6" t="s">
        <v>7</v>
      </c>
      <c r="B16" s="8">
        <v>0</v>
      </c>
      <c r="C16" s="7">
        <v>1.2</v>
      </c>
      <c r="D16" s="8">
        <f>$B$16*C16</f>
        <v>0</v>
      </c>
      <c r="E16" s="7">
        <v>1.2</v>
      </c>
      <c r="F16" s="8">
        <f>$B$16*E16</f>
        <v>0</v>
      </c>
      <c r="G16" s="7">
        <v>1.9</v>
      </c>
      <c r="H16" s="7">
        <f>$B$16*G16</f>
        <v>0</v>
      </c>
      <c r="I16" s="7">
        <v>1</v>
      </c>
      <c r="J16" s="7">
        <f>$B$16*I16</f>
        <v>0</v>
      </c>
      <c r="K16" s="7">
        <v>1</v>
      </c>
      <c r="L16" s="7">
        <f>$B$16*K16</f>
        <v>0</v>
      </c>
      <c r="M16" s="7">
        <v>3</v>
      </c>
      <c r="N16" s="7">
        <f>$B$16*M16</f>
        <v>0</v>
      </c>
      <c r="O16" s="7">
        <v>3</v>
      </c>
      <c r="P16" s="7">
        <f>$B$16*O16</f>
        <v>0</v>
      </c>
      <c r="Q16">
        <v>1.7</v>
      </c>
      <c r="R16" s="7">
        <f>$B$16*Q16</f>
        <v>0</v>
      </c>
      <c r="S16">
        <v>4.08</v>
      </c>
      <c r="T16" s="7">
        <f>$B$16*S16</f>
        <v>0</v>
      </c>
      <c r="U16" s="7">
        <v>4.75</v>
      </c>
      <c r="V16" s="7">
        <f>$B$16*U16</f>
        <v>0</v>
      </c>
      <c r="W16">
        <v>3.4</v>
      </c>
      <c r="X16" s="7">
        <f>$B$16*W16</f>
        <v>0</v>
      </c>
      <c r="Y16">
        <v>4.08</v>
      </c>
      <c r="Z16" s="7">
        <f>$B$16*Y16</f>
        <v>0</v>
      </c>
      <c r="AA16" s="24">
        <v>3</v>
      </c>
      <c r="AB16" s="7">
        <f>$B$16*AA16/2</f>
        <v>0</v>
      </c>
      <c r="AC16" s="24">
        <v>3</v>
      </c>
      <c r="AD16" s="7">
        <f>$B$16*AC16/2</f>
        <v>0</v>
      </c>
      <c r="AE16" s="6">
        <f>(0.12+IF(B16/30&gt;1,0.04,0)+(B16/30)*0.04)*30</f>
        <v>3.5999999999999996</v>
      </c>
      <c r="AF16" s="7">
        <f>AE16</f>
        <v>3.5999999999999996</v>
      </c>
      <c r="AG16" s="7">
        <v>0.26</v>
      </c>
      <c r="AH16" s="7">
        <f>$B$16*AG16</f>
        <v>0</v>
      </c>
      <c r="AI16" s="7">
        <f>(IF($B16/30&gt;3,($B16/30)*0.02+0.17*3,($B16/30)*0.19))*30</f>
        <v>0</v>
      </c>
      <c r="AJ16" s="7">
        <f>AI16</f>
        <v>0</v>
      </c>
      <c r="AK16" s="7">
        <v>5.95</v>
      </c>
      <c r="AL16" s="7">
        <f>$B$16*AK16</f>
        <v>0</v>
      </c>
      <c r="AM16" s="7">
        <v>5</v>
      </c>
      <c r="AN16" s="7">
        <f>$B$16*AM16</f>
        <v>0</v>
      </c>
      <c r="AO16" s="7">
        <v>2.95</v>
      </c>
      <c r="AP16" s="7">
        <f>$B$16*AO16</f>
        <v>0</v>
      </c>
      <c r="AQ16" s="7">
        <v>5.95</v>
      </c>
      <c r="AR16" s="7">
        <f>$B$16*AQ16</f>
        <v>0</v>
      </c>
      <c r="AS16" s="7">
        <v>5.95</v>
      </c>
      <c r="AT16" s="7">
        <f>IF(($B$16/30)&lt;5,$B$16*AS16,30*AS16+($B$16/30-5)*30*0.6)</f>
        <v>0</v>
      </c>
      <c r="AU16" s="7">
        <v>0.16</v>
      </c>
      <c r="AV16" s="8">
        <f>IF(($B$16/30)&lt;3,$B$16*AU16,30*AU16+($B$16/30-3)*30*0.08)</f>
        <v>0</v>
      </c>
      <c r="AW16">
        <v>0.36</v>
      </c>
      <c r="AX16" s="7">
        <f>$B$16*AW16</f>
        <v>0</v>
      </c>
      <c r="AY16" s="7">
        <v>0.19</v>
      </c>
      <c r="AZ16" s="7">
        <f>$B$16*AY16</f>
        <v>0</v>
      </c>
      <c r="BA16">
        <v>0.21</v>
      </c>
      <c r="BB16" s="7">
        <f>$B$16*BA16</f>
        <v>0</v>
      </c>
      <c r="BC16">
        <v>0.23</v>
      </c>
      <c r="BD16" s="7">
        <f>$B$16*BC16</f>
        <v>0</v>
      </c>
      <c r="BE16">
        <v>0.19</v>
      </c>
      <c r="BF16" s="7">
        <f>$B$16*BE16</f>
        <v>0</v>
      </c>
      <c r="BG16">
        <v>0.16</v>
      </c>
      <c r="BH16" s="7">
        <f>$B$16*BG16</f>
        <v>0</v>
      </c>
      <c r="BI16" s="7">
        <v>0.07</v>
      </c>
      <c r="BJ16" s="7">
        <f>$B$16*BI16</f>
        <v>0</v>
      </c>
      <c r="BK16" s="7"/>
      <c r="BL16" s="8">
        <f>$B$16*BK16</f>
        <v>0</v>
      </c>
    </row>
    <row r="17" spans="1:64" ht="12.75" customHeight="1">
      <c r="A17" s="6" t="s">
        <v>8</v>
      </c>
      <c r="B17" s="8">
        <v>80</v>
      </c>
      <c r="C17" s="7">
        <v>1.2</v>
      </c>
      <c r="D17" s="8">
        <f>$B$17*C17</f>
        <v>96</v>
      </c>
      <c r="E17" s="7">
        <v>1.2</v>
      </c>
      <c r="F17" s="8">
        <f>$B$17*E17</f>
        <v>96</v>
      </c>
      <c r="G17" s="7">
        <v>1.9</v>
      </c>
      <c r="H17" s="7">
        <f>$B$17*G17</f>
        <v>152</v>
      </c>
      <c r="I17" s="7">
        <v>1</v>
      </c>
      <c r="J17" s="7">
        <f>$B$17*I17</f>
        <v>80</v>
      </c>
      <c r="K17" s="7">
        <v>5</v>
      </c>
      <c r="L17" s="7">
        <f>$B$17*K17</f>
        <v>400</v>
      </c>
      <c r="M17" s="7">
        <v>3</v>
      </c>
      <c r="N17" s="7">
        <f>$B$17*M17</f>
        <v>240</v>
      </c>
      <c r="O17" s="7">
        <v>3</v>
      </c>
      <c r="P17" s="7">
        <f>$B$17*O17</f>
        <v>240</v>
      </c>
      <c r="Q17">
        <v>4.41</v>
      </c>
      <c r="R17" s="7">
        <f>$B$17*Q17</f>
        <v>352.8</v>
      </c>
      <c r="S17">
        <v>4.08</v>
      </c>
      <c r="T17" s="7">
        <f>$B$17*S17</f>
        <v>326.4</v>
      </c>
      <c r="U17" s="7">
        <v>4.75</v>
      </c>
      <c r="V17" s="7">
        <f>$B$17*U17</f>
        <v>380</v>
      </c>
      <c r="W17">
        <v>3.4</v>
      </c>
      <c r="X17" s="7">
        <f>$B$17*W17</f>
        <v>272</v>
      </c>
      <c r="Y17">
        <v>4.08</v>
      </c>
      <c r="Z17" s="7">
        <f>$B$17*Y17</f>
        <v>326.4</v>
      </c>
      <c r="AA17" s="24">
        <v>3</v>
      </c>
      <c r="AB17" s="7">
        <f>$B$17*AA17/2</f>
        <v>120</v>
      </c>
      <c r="AC17" s="24">
        <v>3</v>
      </c>
      <c r="AD17" s="7">
        <f>$B$17*AC17/2</f>
        <v>120</v>
      </c>
      <c r="AE17" s="6">
        <f>(0.12+IF(B17/30&gt;1,0.04,0)+(B17/30)*0.04)*30</f>
        <v>8</v>
      </c>
      <c r="AF17" s="7">
        <f>AE17</f>
        <v>8</v>
      </c>
      <c r="AG17" s="7">
        <v>0.13</v>
      </c>
      <c r="AH17" s="7">
        <f>$B$17*AG17</f>
        <v>10.4</v>
      </c>
      <c r="AI17" s="7">
        <f>(IF($B17/30&gt;3,($B17/30)*0.02+0.17*3,($B17/30)*0.19))*30</f>
        <v>15.199999999999998</v>
      </c>
      <c r="AJ17" s="7">
        <f>AI17</f>
        <v>15.199999999999998</v>
      </c>
      <c r="AK17" s="7">
        <v>2.95</v>
      </c>
      <c r="AL17" s="7">
        <f>$B$17*AK17</f>
        <v>236</v>
      </c>
      <c r="AM17" s="7">
        <v>5</v>
      </c>
      <c r="AN17" s="7">
        <f>$B$17*AM17</f>
        <v>400</v>
      </c>
      <c r="AO17" s="7">
        <v>2.95</v>
      </c>
      <c r="AP17" s="7">
        <f>$B$17*AO17</f>
        <v>236</v>
      </c>
      <c r="AQ17" s="7">
        <v>5.95</v>
      </c>
      <c r="AR17" s="7">
        <f>$B$17*AQ17</f>
        <v>476</v>
      </c>
      <c r="AS17" s="7">
        <v>5.95</v>
      </c>
      <c r="AT17" s="7">
        <f>IF(($B$17/30)&lt;5,$B$17*AS17,30*AS17+($B$17/30-5)*30*0.6)</f>
        <v>476</v>
      </c>
      <c r="AU17" s="7">
        <v>0.16</v>
      </c>
      <c r="AV17" s="8">
        <f>IF(($B$17/30)&lt;3,$B$17*AU17,30*AU17+($B$76/30-3)*30*0.08)</f>
        <v>12.8</v>
      </c>
      <c r="AW17">
        <v>0.36</v>
      </c>
      <c r="AX17" s="7">
        <f>$B$17*AW17</f>
        <v>28.799999999999997</v>
      </c>
      <c r="AY17" s="7">
        <v>0.19</v>
      </c>
      <c r="AZ17" s="7">
        <f>$B$17*AY17</f>
        <v>15.2</v>
      </c>
      <c r="BA17">
        <v>0.21</v>
      </c>
      <c r="BB17" s="7">
        <f>$B$17*BA17</f>
        <v>16.8</v>
      </c>
      <c r="BC17">
        <v>0.23</v>
      </c>
      <c r="BD17" s="7">
        <f>$B$17*BC17</f>
        <v>18.400000000000002</v>
      </c>
      <c r="BE17">
        <v>0.19</v>
      </c>
      <c r="BF17" s="7">
        <f>$B$17*BE17</f>
        <v>15.2</v>
      </c>
      <c r="BG17">
        <v>0.16</v>
      </c>
      <c r="BH17" s="7">
        <f>$B$17*BG17</f>
        <v>12.8</v>
      </c>
      <c r="BI17" s="7">
        <v>0.07</v>
      </c>
      <c r="BJ17" s="7">
        <f>$B$17*BI17</f>
        <v>5.6000000000000005</v>
      </c>
      <c r="BK17" s="7"/>
      <c r="BL17" s="8">
        <f>$B$17*BK17</f>
        <v>0</v>
      </c>
    </row>
    <row r="18" spans="1:64" ht="12.75" customHeight="1">
      <c r="A18" s="6" t="s">
        <v>9</v>
      </c>
      <c r="B18" s="8">
        <v>129</v>
      </c>
      <c r="C18" s="7">
        <v>1.2</v>
      </c>
      <c r="D18" s="8">
        <f>$B$18*C18</f>
        <v>154.79999999999998</v>
      </c>
      <c r="E18" s="7">
        <v>1.2</v>
      </c>
      <c r="F18" s="8">
        <f>$B$18*E18</f>
        <v>154.79999999999998</v>
      </c>
      <c r="G18" s="7">
        <v>1.9</v>
      </c>
      <c r="H18" s="7">
        <f>$B$18*G18</f>
        <v>245.1</v>
      </c>
      <c r="I18" s="7">
        <v>1</v>
      </c>
      <c r="J18" s="7">
        <f>$B$18*I18</f>
        <v>129</v>
      </c>
      <c r="K18" s="24">
        <v>5</v>
      </c>
      <c r="L18" s="7">
        <f>$B$18*K18</f>
        <v>645</v>
      </c>
      <c r="M18" s="7">
        <v>3</v>
      </c>
      <c r="N18" s="7">
        <f>$B$18*M18</f>
        <v>387</v>
      </c>
      <c r="O18" s="7">
        <v>3</v>
      </c>
      <c r="P18" s="7">
        <f>$B$18*O18</f>
        <v>387</v>
      </c>
      <c r="Q18">
        <v>4.41</v>
      </c>
      <c r="R18" s="7">
        <f>$B$18*Q18</f>
        <v>568.89</v>
      </c>
      <c r="S18">
        <v>4.08</v>
      </c>
      <c r="T18" s="7">
        <f>$B$18*S18</f>
        <v>526.32</v>
      </c>
      <c r="U18" s="7">
        <v>4.75</v>
      </c>
      <c r="V18" s="7">
        <f>$B$18*U18</f>
        <v>612.75</v>
      </c>
      <c r="W18">
        <v>3.4</v>
      </c>
      <c r="X18" s="7">
        <f>$B$18*W18</f>
        <v>438.59999999999997</v>
      </c>
      <c r="Y18">
        <v>4.08</v>
      </c>
      <c r="Z18" s="7">
        <f>$B$18*Y18</f>
        <v>526.32</v>
      </c>
      <c r="AA18" s="24">
        <v>3</v>
      </c>
      <c r="AB18" s="7">
        <f>$B$18*AA18/2</f>
        <v>193.5</v>
      </c>
      <c r="AC18" s="24">
        <v>3</v>
      </c>
      <c r="AD18" s="7">
        <f>$B$18*AC18/2</f>
        <v>193.5</v>
      </c>
      <c r="AE18" s="6">
        <f>(0.12+IF(B18/30&gt;1,0.04,0)+(B18/30)*0.04)*30</f>
        <v>9.959999999999999</v>
      </c>
      <c r="AF18" s="7">
        <f>AE18</f>
        <v>9.959999999999999</v>
      </c>
      <c r="AG18" s="7">
        <v>0.26</v>
      </c>
      <c r="AH18" s="7">
        <f>$B$18*AG18</f>
        <v>33.54</v>
      </c>
      <c r="AI18" s="7">
        <f>(IF($B18/30&gt;3,($B18/30)*0.02+0.17*3,($B18/30)*0.19))*30</f>
        <v>17.88</v>
      </c>
      <c r="AJ18" s="7">
        <f>AI18</f>
        <v>17.88</v>
      </c>
      <c r="AK18" s="7">
        <v>5.95</v>
      </c>
      <c r="AL18" s="7">
        <f>$B$18*AK18</f>
        <v>767.5500000000001</v>
      </c>
      <c r="AM18" s="7">
        <v>5</v>
      </c>
      <c r="AN18" s="7">
        <f>$B$18*AM18</f>
        <v>645</v>
      </c>
      <c r="AO18" s="7">
        <v>2.95</v>
      </c>
      <c r="AP18" s="7">
        <f>$B$18*AO18</f>
        <v>380.55</v>
      </c>
      <c r="AQ18" s="7">
        <v>5.95</v>
      </c>
      <c r="AR18" s="7">
        <f>$B$18*AQ18</f>
        <v>767.5500000000001</v>
      </c>
      <c r="AS18" s="7">
        <v>5.95</v>
      </c>
      <c r="AT18" s="7">
        <f>IF(($B$18/30)&lt;5,$B$18*AS18,30*AS18+($B$18/30-5)*30*0.6)</f>
        <v>767.5500000000001</v>
      </c>
      <c r="AU18" s="7">
        <v>0.16</v>
      </c>
      <c r="AV18" s="8">
        <f>IF(($B$18/30)&lt;3,$B$18*AU18,30*AU18+($B$18/30-3)*30*0.08)</f>
        <v>7.92</v>
      </c>
      <c r="AW18">
        <v>0.1</v>
      </c>
      <c r="AX18" s="7">
        <f>$B$18*AW18</f>
        <v>12.9</v>
      </c>
      <c r="AY18" s="7">
        <v>0.19</v>
      </c>
      <c r="AZ18" s="7">
        <f>$B$18*AY18</f>
        <v>24.51</v>
      </c>
      <c r="BA18" s="7">
        <v>0.06</v>
      </c>
      <c r="BB18" s="7">
        <f>$B$18*BA18</f>
        <v>7.739999999999999</v>
      </c>
      <c r="BC18">
        <v>0.09</v>
      </c>
      <c r="BD18" s="7">
        <f>$B$18*BC18</f>
        <v>11.61</v>
      </c>
      <c r="BE18">
        <v>0.19</v>
      </c>
      <c r="BF18" s="7">
        <f>$B$18*BE18</f>
        <v>24.51</v>
      </c>
      <c r="BG18">
        <v>0.16</v>
      </c>
      <c r="BH18" s="7">
        <f>$B$18*BG18</f>
        <v>20.64</v>
      </c>
      <c r="BI18" s="7">
        <v>0.07</v>
      </c>
      <c r="BJ18" s="7">
        <f>$B$18*BI18</f>
        <v>9.030000000000001</v>
      </c>
      <c r="BK18" s="7"/>
      <c r="BL18" s="8">
        <f>$B$18*BK18</f>
        <v>0</v>
      </c>
    </row>
    <row r="19" spans="1:64" ht="12.75" customHeight="1">
      <c r="A19" s="6" t="s">
        <v>25</v>
      </c>
      <c r="B19" s="8">
        <v>34</v>
      </c>
      <c r="C19" s="7">
        <v>6.49</v>
      </c>
      <c r="D19" s="8">
        <f>$B$19*C19</f>
        <v>220.66</v>
      </c>
      <c r="E19" s="7">
        <v>6.49</v>
      </c>
      <c r="F19" s="8">
        <f>$B$19*E19</f>
        <v>220.66</v>
      </c>
      <c r="G19" s="7">
        <v>3.9</v>
      </c>
      <c r="H19" s="7">
        <f>$B$19*G19</f>
        <v>132.6</v>
      </c>
      <c r="I19" s="7">
        <v>3.9</v>
      </c>
      <c r="J19" s="7">
        <f>$B$19*I19</f>
        <v>132.6</v>
      </c>
      <c r="K19" s="7">
        <v>5</v>
      </c>
      <c r="L19" s="7">
        <f>$B$19*K19</f>
        <v>170</v>
      </c>
      <c r="M19" s="7">
        <v>3</v>
      </c>
      <c r="N19" s="7">
        <f>$B$19*M19</f>
        <v>102</v>
      </c>
      <c r="O19" s="7">
        <v>4.5</v>
      </c>
      <c r="P19" s="7">
        <f>$B$19*O19</f>
        <v>153</v>
      </c>
      <c r="Q19">
        <v>4.41</v>
      </c>
      <c r="R19" s="7">
        <f>$B$19*Q19</f>
        <v>149.94</v>
      </c>
      <c r="S19">
        <v>4.08</v>
      </c>
      <c r="T19" s="7">
        <f>$B$19*S19</f>
        <v>138.72</v>
      </c>
      <c r="U19" s="7">
        <v>4.75</v>
      </c>
      <c r="V19" s="7">
        <f>$B$19*U19</f>
        <v>161.5</v>
      </c>
      <c r="W19">
        <v>3.4</v>
      </c>
      <c r="X19" s="7">
        <f>$B$19*W19</f>
        <v>115.6</v>
      </c>
      <c r="Y19">
        <v>4.08</v>
      </c>
      <c r="Z19" s="7">
        <f>$B$19*Y19</f>
        <v>138.72</v>
      </c>
      <c r="AA19" s="24">
        <v>3</v>
      </c>
      <c r="AB19" s="7">
        <f>$B$19*AA19</f>
        <v>102</v>
      </c>
      <c r="AC19" s="24">
        <v>3</v>
      </c>
      <c r="AD19" s="7">
        <f>$B$19*AC19/2</f>
        <v>51</v>
      </c>
      <c r="AE19" s="6">
        <f>(0.12+IF(B19/30&gt;1,0.04,0)+(B19/30)*0.04)*30</f>
        <v>6.16</v>
      </c>
      <c r="AF19" s="7">
        <f>AE19</f>
        <v>6.16</v>
      </c>
      <c r="AG19" s="7">
        <v>0.26</v>
      </c>
      <c r="AH19" s="7">
        <f>$B$19*AG19</f>
        <v>8.84</v>
      </c>
      <c r="AI19" s="7">
        <f>(IF($B19/30&gt;3,($B19/30)*0.02+0.17*3,($B19/30)*0.19))*30</f>
        <v>6.46</v>
      </c>
      <c r="AJ19" s="7">
        <f>AI19</f>
        <v>6.46</v>
      </c>
      <c r="AK19" s="7">
        <v>5.95</v>
      </c>
      <c r="AL19" s="7">
        <f>$B$19*AK19</f>
        <v>202.3</v>
      </c>
      <c r="AM19" s="7">
        <v>7</v>
      </c>
      <c r="AN19" s="7">
        <f>$B$19*AM19</f>
        <v>238</v>
      </c>
      <c r="AO19" s="7">
        <v>2.95</v>
      </c>
      <c r="AP19" s="7">
        <f>$B$19*AO19</f>
        <v>100.30000000000001</v>
      </c>
      <c r="AQ19" s="7">
        <v>5.95</v>
      </c>
      <c r="AR19" s="7">
        <f>$B$19*AQ19</f>
        <v>202.3</v>
      </c>
      <c r="AS19" s="7">
        <v>5.95</v>
      </c>
      <c r="AT19" s="7">
        <f>IF(($B$19/30)&lt;5,$B$19*AS19,30*AS19+($B$19/30-5)*30*0.6)</f>
        <v>202.3</v>
      </c>
      <c r="AU19" s="7">
        <v>0.16</v>
      </c>
      <c r="AV19" s="8">
        <f>IF(($B$19/30)&lt;3,$B$19*AU19,30*AU19+($B$19/30-3)*30*0.08)</f>
        <v>5.44</v>
      </c>
      <c r="AW19">
        <v>0.36</v>
      </c>
      <c r="AX19" s="7">
        <f>$B$19*AW19</f>
        <v>12.24</v>
      </c>
      <c r="AY19" s="7">
        <v>0.19</v>
      </c>
      <c r="AZ19" s="7">
        <f>$B$19*AY19</f>
        <v>6.46</v>
      </c>
      <c r="BA19">
        <v>0.21</v>
      </c>
      <c r="BB19" s="7">
        <f>$B$19*BA19</f>
        <v>7.14</v>
      </c>
      <c r="BC19">
        <v>0.23</v>
      </c>
      <c r="BD19" s="7">
        <f>$B$19*BC19</f>
        <v>7.82</v>
      </c>
      <c r="BE19">
        <v>0.19</v>
      </c>
      <c r="BF19" s="7">
        <f>$B$19*BE19</f>
        <v>6.46</v>
      </c>
      <c r="BG19">
        <v>0.16</v>
      </c>
      <c r="BH19" s="7">
        <f>$B$19*BG19</f>
        <v>5.44</v>
      </c>
      <c r="BI19" s="7">
        <v>0.07</v>
      </c>
      <c r="BJ19" s="7">
        <f>$B$19*BI19</f>
        <v>2.3800000000000003</v>
      </c>
      <c r="BK19" s="7"/>
      <c r="BL19" s="8">
        <f>$B$19*BK19</f>
        <v>0</v>
      </c>
    </row>
    <row r="20" spans="1:64" ht="12.75" customHeight="1">
      <c r="A20" s="18" t="s">
        <v>19</v>
      </c>
      <c r="B20" s="20"/>
      <c r="C20" s="19"/>
      <c r="D20" s="20"/>
      <c r="E20" s="19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8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</row>
    <row r="21" spans="1:64" ht="12.75" customHeight="1">
      <c r="A21" s="6" t="s">
        <v>20</v>
      </c>
      <c r="B21" s="8">
        <v>0</v>
      </c>
      <c r="C21" s="7">
        <v>0</v>
      </c>
      <c r="D21" s="8">
        <f>$B$21*C21</f>
        <v>0</v>
      </c>
      <c r="E21" s="7">
        <v>0.5</v>
      </c>
      <c r="F21" s="8">
        <f>$B$21*E21</f>
        <v>0</v>
      </c>
      <c r="G21" s="7">
        <v>0.5</v>
      </c>
      <c r="H21" s="7">
        <f>$B$21*G21</f>
        <v>0</v>
      </c>
      <c r="I21" s="7">
        <v>0.5</v>
      </c>
      <c r="J21" s="7">
        <f>$B$21*I21</f>
        <v>0</v>
      </c>
      <c r="K21" s="7">
        <v>0.5</v>
      </c>
      <c r="L21" s="7">
        <f>$B$21*K21</f>
        <v>0</v>
      </c>
      <c r="M21" s="7">
        <v>0.5</v>
      </c>
      <c r="N21" s="7">
        <f>$B$21*M21</f>
        <v>0</v>
      </c>
      <c r="O21" s="7">
        <v>0.5</v>
      </c>
      <c r="P21" s="7">
        <f>$B$21*O21</f>
        <v>0</v>
      </c>
      <c r="Q21" s="7">
        <v>0</v>
      </c>
      <c r="R21" s="7">
        <f>$B$21*Q21</f>
        <v>0</v>
      </c>
      <c r="S21" s="7">
        <v>0.5</v>
      </c>
      <c r="T21" s="7">
        <f>$B$21*S21</f>
        <v>0</v>
      </c>
      <c r="U21" s="7">
        <v>0</v>
      </c>
      <c r="V21" s="7">
        <f>$B$21*U21</f>
        <v>0</v>
      </c>
      <c r="W21" s="7">
        <v>0.5</v>
      </c>
      <c r="X21" s="7">
        <f>$B$21*W21</f>
        <v>0</v>
      </c>
      <c r="Y21" s="7">
        <v>0.5</v>
      </c>
      <c r="Z21" s="7">
        <f>$B$21*Y21</f>
        <v>0</v>
      </c>
      <c r="AA21" s="7">
        <v>0.5</v>
      </c>
      <c r="AB21" s="7">
        <f>$B$21*AA21</f>
        <v>0</v>
      </c>
      <c r="AC21" s="7">
        <v>0</v>
      </c>
      <c r="AD21" s="7">
        <f>$B$21*AC21</f>
        <v>0</v>
      </c>
      <c r="AE21" s="6">
        <v>0</v>
      </c>
      <c r="AF21" s="7">
        <f>$B$21*AE21</f>
        <v>0</v>
      </c>
      <c r="AG21" s="7">
        <v>0</v>
      </c>
      <c r="AH21" s="7">
        <f>$B$21*AG21</f>
        <v>0</v>
      </c>
      <c r="AI21" s="7">
        <v>0</v>
      </c>
      <c r="AJ21" s="7">
        <f>$B$21*AI21</f>
        <v>0</v>
      </c>
      <c r="AK21" s="7">
        <v>0</v>
      </c>
      <c r="AL21" s="7">
        <f>$B$21*AK21</f>
        <v>0</v>
      </c>
      <c r="AM21" s="7">
        <v>0</v>
      </c>
      <c r="AN21" s="7">
        <f>$B$21*AM21</f>
        <v>0</v>
      </c>
      <c r="AO21" s="7">
        <v>2.95</v>
      </c>
      <c r="AP21" s="7">
        <f>$B$21*AO21</f>
        <v>0</v>
      </c>
      <c r="AQ21" s="7">
        <v>0</v>
      </c>
      <c r="AR21" s="7">
        <f>$B$21*AQ21</f>
        <v>0</v>
      </c>
      <c r="AS21" s="7">
        <v>0</v>
      </c>
      <c r="AT21" s="7">
        <f>$B$21*AS21</f>
        <v>0</v>
      </c>
      <c r="AU21" s="7">
        <v>0</v>
      </c>
      <c r="AV21" s="8">
        <f>$B$21*AU21</f>
        <v>0</v>
      </c>
      <c r="AW21">
        <v>0.015</v>
      </c>
      <c r="AX21" s="7">
        <f>$B$21*AW21</f>
        <v>0</v>
      </c>
      <c r="AY21">
        <v>0.015</v>
      </c>
      <c r="AZ21" s="7">
        <f>$B$21*AY21</f>
        <v>0</v>
      </c>
      <c r="BA21">
        <v>0.015</v>
      </c>
      <c r="BB21" s="7">
        <f>$B$21*BA21</f>
        <v>0</v>
      </c>
      <c r="BC21">
        <v>0.015</v>
      </c>
      <c r="BD21" s="7">
        <f>$B$21*BC21</f>
        <v>0</v>
      </c>
      <c r="BE21">
        <v>0.015</v>
      </c>
      <c r="BF21" s="7">
        <f>$B$21*BE21</f>
        <v>0</v>
      </c>
      <c r="BG21">
        <v>0.015</v>
      </c>
      <c r="BH21" s="7">
        <f>$B$21*BG21</f>
        <v>0</v>
      </c>
      <c r="BI21" s="7">
        <v>0.11</v>
      </c>
      <c r="BJ21" s="7">
        <f>$B$21*BI21</f>
        <v>0</v>
      </c>
      <c r="BK21" s="7"/>
      <c r="BL21" s="8">
        <f>$B$21*BK21</f>
        <v>0</v>
      </c>
    </row>
    <row r="22" spans="1:64" ht="12.75" customHeight="1">
      <c r="A22" s="6" t="s">
        <v>21</v>
      </c>
      <c r="B22" s="8">
        <v>48</v>
      </c>
      <c r="C22" s="7">
        <v>0</v>
      </c>
      <c r="D22" s="8">
        <f>$B$22*C22</f>
        <v>0</v>
      </c>
      <c r="E22" s="7">
        <v>0.5</v>
      </c>
      <c r="F22" s="8">
        <f>$B$22*E22</f>
        <v>24</v>
      </c>
      <c r="G22" s="7">
        <v>0.5</v>
      </c>
      <c r="H22" s="7">
        <f>$B$22*G22</f>
        <v>24</v>
      </c>
      <c r="I22" s="7">
        <v>0.5</v>
      </c>
      <c r="J22" s="7">
        <f>$B$22*I22</f>
        <v>24</v>
      </c>
      <c r="K22" s="7">
        <v>0.5</v>
      </c>
      <c r="L22" s="7">
        <f>$B$22*K22</f>
        <v>24</v>
      </c>
      <c r="M22" s="7">
        <v>0.5</v>
      </c>
      <c r="N22" s="7">
        <f>$B$22*M22</f>
        <v>24</v>
      </c>
      <c r="O22" s="7">
        <v>0.5</v>
      </c>
      <c r="P22" s="7">
        <f>$B$22*O22</f>
        <v>24</v>
      </c>
      <c r="Q22" s="7">
        <v>0</v>
      </c>
      <c r="R22" s="7">
        <f>$B$22*Q22</f>
        <v>0</v>
      </c>
      <c r="S22" s="7">
        <v>0.5</v>
      </c>
      <c r="T22" s="7">
        <f>$B$22*S22</f>
        <v>24</v>
      </c>
      <c r="U22" s="7">
        <v>0</v>
      </c>
      <c r="V22" s="7">
        <f>$B$22*U22</f>
        <v>0</v>
      </c>
      <c r="W22" s="7">
        <v>0.5</v>
      </c>
      <c r="X22" s="7">
        <f>$B$22*W22</f>
        <v>24</v>
      </c>
      <c r="Y22" s="7">
        <v>0.5</v>
      </c>
      <c r="Z22" s="7">
        <f>$B$22*Y22</f>
        <v>24</v>
      </c>
      <c r="AA22" s="7">
        <v>0.5</v>
      </c>
      <c r="AB22" s="7">
        <f>$B$22*AA22</f>
        <v>24</v>
      </c>
      <c r="AC22" s="7">
        <v>0</v>
      </c>
      <c r="AD22" s="7">
        <f>$B$22*AC22</f>
        <v>0</v>
      </c>
      <c r="AE22" s="6">
        <v>0</v>
      </c>
      <c r="AF22" s="7">
        <f>$B$22*AE22</f>
        <v>0</v>
      </c>
      <c r="AG22" s="7">
        <v>0</v>
      </c>
      <c r="AH22" s="7">
        <f>$B$22*AG22</f>
        <v>0</v>
      </c>
      <c r="AI22" s="7">
        <v>0</v>
      </c>
      <c r="AJ22" s="7">
        <f>$B$22*AI22</f>
        <v>0</v>
      </c>
      <c r="AK22" s="7">
        <v>0</v>
      </c>
      <c r="AL22" s="7">
        <f>$B$22*AK22</f>
        <v>0</v>
      </c>
      <c r="AM22" s="7">
        <v>0</v>
      </c>
      <c r="AN22" s="7">
        <f>$B$22*AM22</f>
        <v>0</v>
      </c>
      <c r="AO22" s="7">
        <v>2.95</v>
      </c>
      <c r="AP22" s="7">
        <f>$B$22*AO22</f>
        <v>141.60000000000002</v>
      </c>
      <c r="AQ22" s="7">
        <v>0</v>
      </c>
      <c r="AR22" s="7">
        <f>$B$22*AQ22</f>
        <v>0</v>
      </c>
      <c r="AS22" s="7">
        <v>0</v>
      </c>
      <c r="AT22" s="7">
        <f>$B$22*AS22</f>
        <v>0</v>
      </c>
      <c r="AU22" s="7">
        <v>0</v>
      </c>
      <c r="AV22" s="8">
        <f>$B$22*AU22</f>
        <v>0</v>
      </c>
      <c r="AW22">
        <v>0.015</v>
      </c>
      <c r="AX22" s="7">
        <f>$B$22*AW22</f>
        <v>0.72</v>
      </c>
      <c r="AY22">
        <v>0.015</v>
      </c>
      <c r="AZ22" s="7">
        <f>$B$22*AY22</f>
        <v>0.72</v>
      </c>
      <c r="BA22">
        <v>0.015</v>
      </c>
      <c r="BB22" s="7">
        <f>$B$22*BA22</f>
        <v>0.72</v>
      </c>
      <c r="BC22">
        <v>0.015</v>
      </c>
      <c r="BD22" s="7">
        <f>$B$22*BC22</f>
        <v>0.72</v>
      </c>
      <c r="BE22">
        <v>0.015</v>
      </c>
      <c r="BF22" s="7">
        <f>$B$22*BE22</f>
        <v>0.72</v>
      </c>
      <c r="BG22">
        <v>0.015</v>
      </c>
      <c r="BH22" s="7">
        <f>$B$22*BG22</f>
        <v>0.72</v>
      </c>
      <c r="BI22" s="7">
        <v>0.11</v>
      </c>
      <c r="BJ22" s="7">
        <f>$B$22*BI22</f>
        <v>5.28</v>
      </c>
      <c r="BK22" s="7"/>
      <c r="BL22" s="8">
        <f>$B$22*BK22</f>
        <v>0</v>
      </c>
    </row>
    <row r="23" spans="1:64" ht="12.75" customHeight="1">
      <c r="A23" s="6" t="s">
        <v>22</v>
      </c>
      <c r="B23" s="8">
        <v>73</v>
      </c>
      <c r="C23" s="7">
        <v>0</v>
      </c>
      <c r="D23" s="8">
        <f>$B$23*C23</f>
        <v>0</v>
      </c>
      <c r="E23" s="7">
        <v>0.5</v>
      </c>
      <c r="F23" s="8">
        <f>$B$23*E23</f>
        <v>36.5</v>
      </c>
      <c r="G23" s="7">
        <v>0.5</v>
      </c>
      <c r="H23" s="7">
        <f>$B$23*G23</f>
        <v>36.5</v>
      </c>
      <c r="I23" s="7">
        <v>0.5</v>
      </c>
      <c r="J23" s="7">
        <f>$B$23*I23</f>
        <v>36.5</v>
      </c>
      <c r="K23" s="7">
        <v>0.5</v>
      </c>
      <c r="L23" s="7">
        <f>$B$23*K23</f>
        <v>36.5</v>
      </c>
      <c r="M23" s="7">
        <v>0.5</v>
      </c>
      <c r="N23" s="7">
        <f>$B$23*M23</f>
        <v>36.5</v>
      </c>
      <c r="O23" s="7">
        <v>0.5</v>
      </c>
      <c r="P23" s="7">
        <f>$B$23*O23</f>
        <v>36.5</v>
      </c>
      <c r="Q23" s="7">
        <v>0</v>
      </c>
      <c r="R23" s="7">
        <f>$B$23*Q23</f>
        <v>0</v>
      </c>
      <c r="S23" s="7">
        <v>0.5</v>
      </c>
      <c r="T23" s="7">
        <f>$B$23*S23</f>
        <v>36.5</v>
      </c>
      <c r="U23" s="7">
        <v>0</v>
      </c>
      <c r="V23" s="7">
        <f>$B$23*U23</f>
        <v>0</v>
      </c>
      <c r="W23" s="7">
        <v>0.5</v>
      </c>
      <c r="X23" s="7">
        <f>$B$23*W23</f>
        <v>36.5</v>
      </c>
      <c r="Y23" s="7">
        <v>0.5</v>
      </c>
      <c r="Z23" s="7">
        <f>$B$23*Y23</f>
        <v>36.5</v>
      </c>
      <c r="AA23" s="7">
        <v>0.5</v>
      </c>
      <c r="AB23" s="7">
        <f>$B$23*AA23</f>
        <v>36.5</v>
      </c>
      <c r="AC23" s="7">
        <v>0</v>
      </c>
      <c r="AD23" s="7">
        <f>$B$23*AC23</f>
        <v>0</v>
      </c>
      <c r="AE23" s="6">
        <v>0</v>
      </c>
      <c r="AF23" s="7">
        <f>$B$23*AE23</f>
        <v>0</v>
      </c>
      <c r="AG23" s="7">
        <v>0</v>
      </c>
      <c r="AH23" s="7">
        <f>$B$23*AG23</f>
        <v>0</v>
      </c>
      <c r="AI23" s="7">
        <v>0</v>
      </c>
      <c r="AJ23" s="7">
        <f>$B$23*AI23</f>
        <v>0</v>
      </c>
      <c r="AK23" s="7">
        <v>0</v>
      </c>
      <c r="AL23" s="7">
        <f>$B$23*AK23</f>
        <v>0</v>
      </c>
      <c r="AM23" s="7">
        <v>0</v>
      </c>
      <c r="AN23" s="7">
        <f>$B$23*AM23</f>
        <v>0</v>
      </c>
      <c r="AO23" s="7">
        <v>2.95</v>
      </c>
      <c r="AP23" s="7">
        <f>$B$23*AO23</f>
        <v>215.35000000000002</v>
      </c>
      <c r="AQ23" s="7">
        <v>0</v>
      </c>
      <c r="AR23" s="7">
        <f>$B$23*AQ23</f>
        <v>0</v>
      </c>
      <c r="AS23" s="7">
        <v>0</v>
      </c>
      <c r="AT23" s="7">
        <f>$B$23*AS23</f>
        <v>0</v>
      </c>
      <c r="AU23" s="7">
        <v>0</v>
      </c>
      <c r="AV23" s="8">
        <f>$B$23*AU23</f>
        <v>0</v>
      </c>
      <c r="AW23">
        <v>0.015</v>
      </c>
      <c r="AX23" s="7">
        <f>$B$23*AW23</f>
        <v>1.095</v>
      </c>
      <c r="AY23">
        <v>0.015</v>
      </c>
      <c r="AZ23" s="7">
        <f>$B$23*AY23</f>
        <v>1.095</v>
      </c>
      <c r="BA23">
        <v>0.015</v>
      </c>
      <c r="BB23" s="7">
        <f>$B$23*BA23</f>
        <v>1.095</v>
      </c>
      <c r="BC23">
        <v>0.015</v>
      </c>
      <c r="BD23" s="7">
        <f>$B$23*BC23</f>
        <v>1.095</v>
      </c>
      <c r="BE23">
        <v>0.015</v>
      </c>
      <c r="BF23" s="7">
        <f>$B$23*BE23</f>
        <v>1.095</v>
      </c>
      <c r="BG23">
        <v>0.015</v>
      </c>
      <c r="BH23" s="7">
        <f>$B$23*BG23</f>
        <v>1.095</v>
      </c>
      <c r="BI23" s="7">
        <v>0.11</v>
      </c>
      <c r="BJ23" s="7">
        <f>$B$23*BI23</f>
        <v>8.03</v>
      </c>
      <c r="BK23" s="7"/>
      <c r="BL23" s="8">
        <f>$B$23*BK23</f>
        <v>0</v>
      </c>
    </row>
    <row r="24" spans="1:64" ht="12.75" customHeight="1">
      <c r="A24" s="6" t="s">
        <v>23</v>
      </c>
      <c r="B24" s="8">
        <v>31</v>
      </c>
      <c r="C24" s="7">
        <v>0</v>
      </c>
      <c r="D24" s="8">
        <f>$B$24*C24</f>
        <v>0</v>
      </c>
      <c r="E24" s="7">
        <v>0.5</v>
      </c>
      <c r="F24" s="8">
        <f>$B$24*E24</f>
        <v>15.5</v>
      </c>
      <c r="G24" s="7">
        <v>0.5</v>
      </c>
      <c r="H24" s="7">
        <f>$B$24*G24</f>
        <v>15.5</v>
      </c>
      <c r="I24" s="7">
        <v>0.5</v>
      </c>
      <c r="J24" s="7">
        <f>$B$24*I24</f>
        <v>15.5</v>
      </c>
      <c r="K24" s="7">
        <v>0.5</v>
      </c>
      <c r="L24" s="7">
        <f>$B$24*K24</f>
        <v>15.5</v>
      </c>
      <c r="M24" s="7">
        <v>0.5</v>
      </c>
      <c r="N24" s="7">
        <f>$B$24*M24</f>
        <v>15.5</v>
      </c>
      <c r="O24" s="7">
        <v>0.5</v>
      </c>
      <c r="P24" s="7">
        <f>$B$24*O24</f>
        <v>15.5</v>
      </c>
      <c r="Q24" s="7">
        <v>0</v>
      </c>
      <c r="R24" s="7">
        <f>$B$24*Q24</f>
        <v>0</v>
      </c>
      <c r="S24" s="7">
        <v>0.5</v>
      </c>
      <c r="T24" s="7">
        <f>$B$24*S24</f>
        <v>15.5</v>
      </c>
      <c r="U24" s="7">
        <v>0</v>
      </c>
      <c r="V24" s="7">
        <f>$B$24*U24</f>
        <v>0</v>
      </c>
      <c r="W24" s="7">
        <v>0.5</v>
      </c>
      <c r="X24" s="7">
        <f>$B$24*W24</f>
        <v>15.5</v>
      </c>
      <c r="Y24" s="7">
        <v>0.5</v>
      </c>
      <c r="Z24" s="7">
        <f>$B$24*Y24</f>
        <v>15.5</v>
      </c>
      <c r="AA24" s="7">
        <v>0.5</v>
      </c>
      <c r="AB24" s="7">
        <f>$B$24*AA24</f>
        <v>15.5</v>
      </c>
      <c r="AC24" s="7">
        <v>0</v>
      </c>
      <c r="AD24" s="7">
        <f>$B$24*AC24</f>
        <v>0</v>
      </c>
      <c r="AE24" s="6">
        <v>0</v>
      </c>
      <c r="AF24" s="7">
        <f>$B$24*AE24</f>
        <v>0</v>
      </c>
      <c r="AG24" s="7">
        <v>0</v>
      </c>
      <c r="AH24" s="7">
        <f>$B$24*AG24</f>
        <v>0</v>
      </c>
      <c r="AI24" s="7">
        <v>0</v>
      </c>
      <c r="AJ24" s="7">
        <f>$B$24*AI24</f>
        <v>0</v>
      </c>
      <c r="AK24" s="7">
        <v>0</v>
      </c>
      <c r="AL24" s="7">
        <f>$B$24*AK24</f>
        <v>0</v>
      </c>
      <c r="AM24" s="7">
        <v>0</v>
      </c>
      <c r="AN24" s="7">
        <f>$B$24*AM24</f>
        <v>0</v>
      </c>
      <c r="AO24" s="7">
        <v>2.95</v>
      </c>
      <c r="AP24" s="7">
        <f>$B$24*AO24</f>
        <v>91.45</v>
      </c>
      <c r="AQ24" s="7">
        <v>0</v>
      </c>
      <c r="AR24" s="7">
        <f>$B$24*AQ24</f>
        <v>0</v>
      </c>
      <c r="AS24" s="7">
        <v>0</v>
      </c>
      <c r="AT24" s="7">
        <f>$B$24*AS24</f>
        <v>0</v>
      </c>
      <c r="AU24" s="7">
        <v>0</v>
      </c>
      <c r="AV24" s="8">
        <f>$B$24*AU24</f>
        <v>0</v>
      </c>
      <c r="AW24">
        <v>0.015</v>
      </c>
      <c r="AX24" s="7">
        <f>$B$24*AW24</f>
        <v>0.46499999999999997</v>
      </c>
      <c r="AY24">
        <v>0.015</v>
      </c>
      <c r="AZ24" s="7">
        <f>$B$24*AY24</f>
        <v>0.46499999999999997</v>
      </c>
      <c r="BA24">
        <v>0.015</v>
      </c>
      <c r="BB24" s="7">
        <f>$B$24*BA24</f>
        <v>0.46499999999999997</v>
      </c>
      <c r="BC24">
        <v>0.015</v>
      </c>
      <c r="BD24" s="7">
        <f>$B$24*BC24</f>
        <v>0.46499999999999997</v>
      </c>
      <c r="BE24">
        <v>0.015</v>
      </c>
      <c r="BF24" s="7">
        <f>$B$24*BE24</f>
        <v>0.46499999999999997</v>
      </c>
      <c r="BG24">
        <v>0.015</v>
      </c>
      <c r="BH24" s="7">
        <f>$B$24*BG24</f>
        <v>0.46499999999999997</v>
      </c>
      <c r="BI24" s="7">
        <v>0.11</v>
      </c>
      <c r="BJ24" s="7">
        <f>$B$24*BI24</f>
        <v>3.41</v>
      </c>
      <c r="BK24" s="7"/>
      <c r="BL24" s="8">
        <f>$B$24*BK24</f>
        <v>0</v>
      </c>
    </row>
    <row r="25" spans="1:64" ht="12.75" customHeight="1">
      <c r="A25" s="29" t="s">
        <v>42</v>
      </c>
      <c r="B25" s="31"/>
      <c r="C25" s="30"/>
      <c r="D25" s="31"/>
      <c r="E25" s="30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9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1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</row>
    <row r="26" spans="1:64" ht="12.75" customHeight="1">
      <c r="A26" s="6" t="s">
        <v>24</v>
      </c>
      <c r="B26" s="8">
        <v>200</v>
      </c>
      <c r="C26" s="7">
        <v>1.2</v>
      </c>
      <c r="D26" s="8">
        <f>$B$26*C26</f>
        <v>240</v>
      </c>
      <c r="E26" s="7">
        <v>1.2</v>
      </c>
      <c r="F26" s="8">
        <f>$B$26*E26</f>
        <v>240</v>
      </c>
      <c r="G26">
        <v>1.9</v>
      </c>
      <c r="H26" s="7">
        <f>$B$26*G26</f>
        <v>380</v>
      </c>
      <c r="I26">
        <v>1.9</v>
      </c>
      <c r="J26" s="7">
        <f>$B$26*I26</f>
        <v>380</v>
      </c>
      <c r="K26" s="7">
        <v>1</v>
      </c>
      <c r="L26" s="7">
        <f>$B$26*K26</f>
        <v>200</v>
      </c>
      <c r="M26" s="7">
        <v>1.5</v>
      </c>
      <c r="N26" s="7">
        <f>$B$26*M26</f>
        <v>300</v>
      </c>
      <c r="O26" s="7">
        <v>1.5</v>
      </c>
      <c r="P26" s="7">
        <f>$B$26*O26</f>
        <v>300</v>
      </c>
      <c r="Q26" s="7">
        <v>1.36</v>
      </c>
      <c r="R26" s="7">
        <f>$B$26*Q26</f>
        <v>272</v>
      </c>
      <c r="S26">
        <v>1.7</v>
      </c>
      <c r="T26" s="7">
        <f>$B$26*S26</f>
        <v>340</v>
      </c>
      <c r="U26">
        <v>1.7</v>
      </c>
      <c r="V26" s="7">
        <f>$B$26*U26</f>
        <v>340</v>
      </c>
      <c r="W26">
        <v>1.7</v>
      </c>
      <c r="X26" s="7">
        <f>$B$26*W26</f>
        <v>340</v>
      </c>
      <c r="Y26">
        <v>1.7</v>
      </c>
      <c r="Z26" s="7">
        <f>IF(($B$26&gt;100),($B$26-100)*Y26,$B$26*Y26)</f>
        <v>170</v>
      </c>
      <c r="AA26">
        <v>1.7</v>
      </c>
      <c r="AB26" s="7">
        <f>$B$26*AA26</f>
        <v>340</v>
      </c>
      <c r="AC26">
        <v>1.7</v>
      </c>
      <c r="AD26" s="7">
        <f>$B$26*AC26</f>
        <v>340</v>
      </c>
      <c r="AE26" s="6">
        <v>0.06</v>
      </c>
      <c r="AF26" s="7">
        <f>$B$26*AE26</f>
        <v>12</v>
      </c>
      <c r="AG26" s="7">
        <v>0.06</v>
      </c>
      <c r="AH26" s="7">
        <f>$B$26*AG26</f>
        <v>12</v>
      </c>
      <c r="AI26" s="7">
        <v>0.06</v>
      </c>
      <c r="AJ26" s="7">
        <f>$B$26*AI26</f>
        <v>12</v>
      </c>
      <c r="AK26" s="7">
        <v>1.95</v>
      </c>
      <c r="AL26" s="7">
        <f>$B$26*AK26</f>
        <v>390</v>
      </c>
      <c r="AM26" s="7">
        <v>1.95</v>
      </c>
      <c r="AN26" s="7">
        <f>$B$26*AM26</f>
        <v>390</v>
      </c>
      <c r="AO26" s="7">
        <v>1.95</v>
      </c>
      <c r="AP26" s="7">
        <f>$B$26*AO26</f>
        <v>390</v>
      </c>
      <c r="AQ26" s="7">
        <v>1.95</v>
      </c>
      <c r="AR26" s="7">
        <f>$B$26*AQ26</f>
        <v>390</v>
      </c>
      <c r="AS26" s="7">
        <v>1.95</v>
      </c>
      <c r="AT26" s="7">
        <f>$B$26*AS26</f>
        <v>390</v>
      </c>
      <c r="AU26" s="7">
        <v>0.05</v>
      </c>
      <c r="AV26" s="8">
        <f>$B$26*AU26</f>
        <v>10</v>
      </c>
      <c r="AW26">
        <v>0.06</v>
      </c>
      <c r="AX26" s="7">
        <f>$B$26*AW26</f>
        <v>12</v>
      </c>
      <c r="AY26">
        <v>0.06</v>
      </c>
      <c r="AZ26" s="7">
        <f>$B$26*AY26</f>
        <v>12</v>
      </c>
      <c r="BA26">
        <v>0.06</v>
      </c>
      <c r="BB26" s="7">
        <f>$B$26*BA26</f>
        <v>12</v>
      </c>
      <c r="BC26">
        <v>0.06</v>
      </c>
      <c r="BD26" s="7">
        <f>$B$26*BC26</f>
        <v>12</v>
      </c>
      <c r="BE26">
        <v>0.06</v>
      </c>
      <c r="BF26" s="7">
        <f>$B$26*BE26</f>
        <v>12</v>
      </c>
      <c r="BG26">
        <v>0.06</v>
      </c>
      <c r="BH26" s="7">
        <f>$B$26*BG26</f>
        <v>12</v>
      </c>
      <c r="BI26">
        <v>0.06</v>
      </c>
      <c r="BJ26" s="7">
        <f>$B$26*BI26</f>
        <v>12</v>
      </c>
      <c r="BK26" s="7"/>
      <c r="BL26" s="8">
        <f>$B$26*BK26</f>
        <v>0</v>
      </c>
    </row>
    <row r="27" spans="1:64" ht="12.75" customHeight="1">
      <c r="A27" s="6" t="s">
        <v>43</v>
      </c>
      <c r="B27" s="8">
        <v>0</v>
      </c>
      <c r="C27">
        <v>6</v>
      </c>
      <c r="D27" s="8">
        <f>$B$27*C27</f>
        <v>0</v>
      </c>
      <c r="E27">
        <v>6</v>
      </c>
      <c r="F27" s="8">
        <f>$B$27*E27</f>
        <v>0</v>
      </c>
      <c r="G27">
        <v>6</v>
      </c>
      <c r="H27" s="7">
        <f>$B$27*G27</f>
        <v>0</v>
      </c>
      <c r="I27">
        <v>6</v>
      </c>
      <c r="J27" s="7">
        <f>$B$27*I27</f>
        <v>0</v>
      </c>
      <c r="K27">
        <v>6</v>
      </c>
      <c r="L27" s="7">
        <f>$B$27*K27</f>
        <v>0</v>
      </c>
      <c r="M27">
        <v>6</v>
      </c>
      <c r="N27" s="7">
        <f>$B$27*M27</f>
        <v>0</v>
      </c>
      <c r="O27">
        <v>6</v>
      </c>
      <c r="P27" s="7">
        <f>$B$27*O27</f>
        <v>0</v>
      </c>
      <c r="Q27">
        <v>6</v>
      </c>
      <c r="R27" s="7">
        <f>$B$27*Q27</f>
        <v>0</v>
      </c>
      <c r="S27">
        <v>6</v>
      </c>
      <c r="T27" s="7">
        <f>$B$27*S27</f>
        <v>0</v>
      </c>
      <c r="U27">
        <v>6</v>
      </c>
      <c r="V27" s="7">
        <f>$B$27*U27</f>
        <v>0</v>
      </c>
      <c r="W27">
        <v>6</v>
      </c>
      <c r="X27" s="7">
        <f>$B$27*W27</f>
        <v>0</v>
      </c>
      <c r="Y27">
        <v>5.1</v>
      </c>
      <c r="Z27" s="7">
        <f>IF(($B$27&gt;30),($B$27-30)*Y27,$B$27*Y27)</f>
        <v>0</v>
      </c>
      <c r="AA27">
        <v>6</v>
      </c>
      <c r="AB27" s="7">
        <f>$B$27*AA27</f>
        <v>0</v>
      </c>
      <c r="AC27">
        <v>6</v>
      </c>
      <c r="AD27" s="7">
        <f>$B$27*AC27</f>
        <v>0</v>
      </c>
      <c r="AE27" s="6">
        <v>0.19</v>
      </c>
      <c r="AF27" s="7">
        <f>$B$27*AE27</f>
        <v>0</v>
      </c>
      <c r="AG27" s="7"/>
      <c r="AH27" s="7">
        <f>$B$27*AG27</f>
        <v>0</v>
      </c>
      <c r="AI27" s="7"/>
      <c r="AJ27" s="7">
        <f>$B$27*AI27</f>
        <v>0</v>
      </c>
      <c r="AK27" s="7">
        <v>6.6</v>
      </c>
      <c r="AL27" s="7">
        <f>$B$27*AK27</f>
        <v>0</v>
      </c>
      <c r="AM27" s="7">
        <v>6.6</v>
      </c>
      <c r="AN27" s="7">
        <f>$B$27*AM27</f>
        <v>0</v>
      </c>
      <c r="AO27" s="7">
        <v>6.6</v>
      </c>
      <c r="AP27" s="7">
        <f>$B$27*AO27</f>
        <v>0</v>
      </c>
      <c r="AQ27" s="7">
        <v>6.6</v>
      </c>
      <c r="AR27" s="7">
        <f>$B$27*AQ27</f>
        <v>0</v>
      </c>
      <c r="AS27" s="7">
        <v>6.6</v>
      </c>
      <c r="AT27" s="7">
        <f>$B$27*AS27</f>
        <v>0</v>
      </c>
      <c r="AU27" s="7">
        <v>0.19</v>
      </c>
      <c r="AV27" s="8">
        <f>$B$27*AU27</f>
        <v>0</v>
      </c>
      <c r="AW27">
        <v>0.19</v>
      </c>
      <c r="AX27" s="7">
        <f>$B$27*AW27</f>
        <v>0</v>
      </c>
      <c r="AY27">
        <v>0.19</v>
      </c>
      <c r="AZ27" s="7">
        <f>$B$27*AY27</f>
        <v>0</v>
      </c>
      <c r="BA27">
        <v>0.06</v>
      </c>
      <c r="BB27" s="7">
        <f>$B$27*BA27</f>
        <v>0</v>
      </c>
      <c r="BC27">
        <v>0.06</v>
      </c>
      <c r="BD27" s="7">
        <f>$B$27*BC27</f>
        <v>0</v>
      </c>
      <c r="BE27">
        <v>0.06</v>
      </c>
      <c r="BF27" s="7">
        <f>$B$27*BE27</f>
        <v>0</v>
      </c>
      <c r="BG27">
        <v>0.06</v>
      </c>
      <c r="BH27" s="7">
        <f>$B$27*BG27</f>
        <v>0</v>
      </c>
      <c r="BI27">
        <v>0.06</v>
      </c>
      <c r="BJ27" s="7">
        <f>$B$27*BI27</f>
        <v>0</v>
      </c>
      <c r="BK27" s="7"/>
      <c r="BL27" s="8">
        <f>$B$27*BK27</f>
        <v>0</v>
      </c>
    </row>
    <row r="28" spans="1:64" ht="12.75" customHeight="1">
      <c r="A28" s="6" t="s">
        <v>44</v>
      </c>
      <c r="B28" s="8">
        <v>0</v>
      </c>
      <c r="C28">
        <v>7</v>
      </c>
      <c r="D28" s="8">
        <f>$B$28*C28</f>
        <v>0</v>
      </c>
      <c r="E28">
        <v>7</v>
      </c>
      <c r="F28" s="8">
        <f>$B$28*E28</f>
        <v>0</v>
      </c>
      <c r="G28">
        <v>7</v>
      </c>
      <c r="H28" s="7">
        <f>$B$28*G28</f>
        <v>0</v>
      </c>
      <c r="I28">
        <v>7</v>
      </c>
      <c r="J28" s="7">
        <f>$B$28*I28</f>
        <v>0</v>
      </c>
      <c r="K28">
        <v>7</v>
      </c>
      <c r="L28" s="7">
        <f>$B$28*K28</f>
        <v>0</v>
      </c>
      <c r="M28">
        <v>7</v>
      </c>
      <c r="N28" s="7">
        <f>$B$28*M28</f>
        <v>0</v>
      </c>
      <c r="O28">
        <v>7</v>
      </c>
      <c r="P28" s="7">
        <f>$B$28*O28</f>
        <v>0</v>
      </c>
      <c r="Q28">
        <v>6.2</v>
      </c>
      <c r="R28" s="7">
        <f>$B$28*Q28</f>
        <v>0</v>
      </c>
      <c r="S28">
        <v>7</v>
      </c>
      <c r="T28" s="7">
        <f>$B$28*S28</f>
        <v>0</v>
      </c>
      <c r="U28">
        <v>7</v>
      </c>
      <c r="V28" s="7">
        <f>$B$28*U28</f>
        <v>0</v>
      </c>
      <c r="W28">
        <v>7</v>
      </c>
      <c r="X28" s="7">
        <f>$B$28*W28</f>
        <v>0</v>
      </c>
      <c r="Y28">
        <v>5.1</v>
      </c>
      <c r="Z28" s="7">
        <f>IF(($B$28&gt;5),($B$28-5)*Y28,$B$28*Y28)</f>
        <v>0</v>
      </c>
      <c r="AA28">
        <v>7</v>
      </c>
      <c r="AB28" s="7">
        <f>$B$28*AA28</f>
        <v>0</v>
      </c>
      <c r="AC28">
        <v>7</v>
      </c>
      <c r="AD28" s="7">
        <f>$B$28*AC28</f>
        <v>0</v>
      </c>
      <c r="AE28" s="6">
        <v>0.19</v>
      </c>
      <c r="AF28" s="7">
        <f>$B$28*AE28</f>
        <v>0</v>
      </c>
      <c r="AG28" s="7"/>
      <c r="AH28" s="7">
        <f>$B$28*AG28</f>
        <v>0</v>
      </c>
      <c r="AI28" s="7"/>
      <c r="AJ28" s="7">
        <f>$B$28*AI28</f>
        <v>0</v>
      </c>
      <c r="AK28" s="7">
        <v>6.95</v>
      </c>
      <c r="AL28" s="7">
        <f>$B$28*AK28</f>
        <v>0</v>
      </c>
      <c r="AM28" s="7">
        <v>6.95</v>
      </c>
      <c r="AN28" s="7">
        <f>$B$28*AM28</f>
        <v>0</v>
      </c>
      <c r="AO28" s="7">
        <v>6.95</v>
      </c>
      <c r="AP28" s="7">
        <f>$B$28*AO28</f>
        <v>0</v>
      </c>
      <c r="AQ28" s="7">
        <v>4.95</v>
      </c>
      <c r="AR28" s="7">
        <f>$B$28*AQ28</f>
        <v>0</v>
      </c>
      <c r="AS28" s="7">
        <v>6.95</v>
      </c>
      <c r="AT28" s="7">
        <f>$B$28*AS28</f>
        <v>0</v>
      </c>
      <c r="AU28" s="7">
        <v>0.19</v>
      </c>
      <c r="AV28" s="8">
        <f>$B$28*AU28</f>
        <v>0</v>
      </c>
      <c r="AW28">
        <v>0.25</v>
      </c>
      <c r="AX28" s="7">
        <f>$B$28*AW28</f>
        <v>0</v>
      </c>
      <c r="AY28">
        <v>0.25</v>
      </c>
      <c r="AZ28" s="7">
        <f>$B$28*AY28</f>
        <v>0</v>
      </c>
      <c r="BA28">
        <v>0.25</v>
      </c>
      <c r="BB28" s="7">
        <f>$B$28*BA28</f>
        <v>0</v>
      </c>
      <c r="BC28">
        <v>0.25</v>
      </c>
      <c r="BD28" s="7">
        <f>$B$28*BC28</f>
        <v>0</v>
      </c>
      <c r="BE28">
        <v>0.25</v>
      </c>
      <c r="BF28" s="7">
        <f>$B$28*BE28</f>
        <v>0</v>
      </c>
      <c r="BG28">
        <v>0.25</v>
      </c>
      <c r="BH28" s="7">
        <f>$B$28*BG28</f>
        <v>0</v>
      </c>
      <c r="BI28">
        <v>0.25</v>
      </c>
      <c r="BJ28" s="7">
        <f>$B$28*BI28</f>
        <v>0</v>
      </c>
      <c r="BK28" s="7"/>
      <c r="BL28" s="8">
        <f>$B$28*BK28</f>
        <v>0</v>
      </c>
    </row>
    <row r="29" spans="1:64" ht="12.75" customHeight="1">
      <c r="A29" s="21" t="s">
        <v>30</v>
      </c>
      <c r="B29" s="23"/>
      <c r="C29" s="22"/>
      <c r="D29" s="23">
        <f>D30/$B$30</f>
        <v>24.789547038327527</v>
      </c>
      <c r="E29" s="22"/>
      <c r="F29" s="23">
        <f>F30/$B$30</f>
        <v>27.437630662020908</v>
      </c>
      <c r="G29" s="22"/>
      <c r="H29" s="22">
        <f>H30/$B$30</f>
        <v>34.34494773519164</v>
      </c>
      <c r="I29" s="22"/>
      <c r="J29" s="22">
        <f>J30/$B$30</f>
        <v>30.229965156794428</v>
      </c>
      <c r="K29" s="22"/>
      <c r="L29" s="22">
        <f>L30/$B$30</f>
        <v>51.951219512195124</v>
      </c>
      <c r="M29" s="22"/>
      <c r="N29" s="22">
        <f>N30/$B$30</f>
        <v>38.501742160278745</v>
      </c>
      <c r="O29" s="22"/>
      <c r="P29" s="22">
        <f>P30/$B$30</f>
        <v>40.278745644599304</v>
      </c>
      <c r="Q29" s="22"/>
      <c r="R29" s="22">
        <f>R30/$B$30</f>
        <v>46.816376306620214</v>
      </c>
      <c r="S29" s="22"/>
      <c r="T29" s="22">
        <f>T30/$B$30</f>
        <v>50.22299651567945</v>
      </c>
      <c r="U29" s="22"/>
      <c r="V29" s="22">
        <f>V30/$B$30</f>
        <v>53.24773519163763</v>
      </c>
      <c r="W29" s="22"/>
      <c r="X29" s="22">
        <f>X30/$B$30</f>
        <v>43.282229965156795</v>
      </c>
      <c r="Y29" s="22"/>
      <c r="Z29" s="22">
        <f>Z30/$B$30</f>
        <v>43.11637630662021</v>
      </c>
      <c r="AA29" s="22"/>
      <c r="AB29" s="22">
        <f>AB30/$B$30</f>
        <v>30.714285714285715</v>
      </c>
      <c r="AC29" s="22"/>
      <c r="AD29" s="22">
        <f>AD30/$B$30</f>
        <v>45.45296167247387</v>
      </c>
      <c r="AE29" s="21"/>
      <c r="AF29" s="22">
        <f>SUM(AF2:AF26)</f>
        <v>39.72</v>
      </c>
      <c r="AG29" s="22"/>
      <c r="AH29" s="22">
        <f>SUM(AH2:AH26)</f>
        <v>64.78</v>
      </c>
      <c r="AI29" s="22"/>
      <c r="AJ29" s="22">
        <f>SUM(AJ2:AJ26)</f>
        <v>51.54</v>
      </c>
      <c r="AK29" s="22"/>
      <c r="AL29" s="22">
        <f>AL30/$B$30</f>
        <v>55.60452961672475</v>
      </c>
      <c r="AM29" s="22"/>
      <c r="AN29" s="22">
        <f>AN30/$B$30</f>
        <v>58.29268292682927</v>
      </c>
      <c r="AO29" s="22"/>
      <c r="AP29" s="22">
        <f>AP30/$B$30</f>
        <v>54.18989547038328</v>
      </c>
      <c r="AQ29" s="22"/>
      <c r="AR29" s="22">
        <f>AR30/$B$30</f>
        <v>63.96689895470384</v>
      </c>
      <c r="AS29" s="22"/>
      <c r="AT29" s="22">
        <f>AT30/$B$30</f>
        <v>63.96689895470384</v>
      </c>
      <c r="AU29" s="22"/>
      <c r="AV29" s="23">
        <f>SUM(AV2:AV26)</f>
        <v>36.16</v>
      </c>
      <c r="AW29" s="22"/>
      <c r="AX29" s="22">
        <f>SUM(AX2:AX26)</f>
        <v>68.22</v>
      </c>
      <c r="AY29" s="22"/>
      <c r="AZ29" s="22">
        <f>SUM(AZ2:AZ26)</f>
        <v>60.45</v>
      </c>
      <c r="BA29" s="22"/>
      <c r="BB29" s="22">
        <f>SUM(BB2:BB26)</f>
        <v>47.949999999999996</v>
      </c>
      <c r="BC29" s="22"/>
      <c r="BD29" s="22">
        <f>SUM(BD2:BD26)</f>
        <v>52.11</v>
      </c>
      <c r="BE29" s="22"/>
      <c r="BF29" s="22">
        <f>SUM(BF2:BF26)</f>
        <v>62.940000000000005</v>
      </c>
      <c r="BG29" s="22"/>
      <c r="BH29" s="22">
        <f>SUM(BH2:BH26)</f>
        <v>53.16</v>
      </c>
      <c r="BI29" s="22"/>
      <c r="BJ29" s="22">
        <f>SUM(BJ2:BJ26)</f>
        <v>45.730000000000004</v>
      </c>
      <c r="BK29" s="22"/>
      <c r="BL29" s="23">
        <f>SUM(BL2:BL26)</f>
        <v>0</v>
      </c>
    </row>
    <row r="30" spans="1:64" ht="12.75" customHeight="1" thickBot="1">
      <c r="A30" s="33" t="s">
        <v>36</v>
      </c>
      <c r="B30" s="34">
        <v>28.7</v>
      </c>
      <c r="C30" s="32"/>
      <c r="D30" s="34">
        <f>SUM(D2:D28)</f>
        <v>711.46</v>
      </c>
      <c r="E30" s="32"/>
      <c r="F30" s="34">
        <f>SUM(F2:F28)</f>
        <v>787.46</v>
      </c>
      <c r="G30" s="32"/>
      <c r="H30" s="32">
        <f>SUM(H2:H28)</f>
        <v>985.7</v>
      </c>
      <c r="I30" s="32"/>
      <c r="J30" s="32">
        <f>SUM(J2:J28)</f>
        <v>867.6</v>
      </c>
      <c r="K30" s="32"/>
      <c r="L30" s="32">
        <f>SUM(L2:L28)</f>
        <v>1491</v>
      </c>
      <c r="M30" s="32"/>
      <c r="N30" s="32">
        <f>SUM(N2:N28)</f>
        <v>1105</v>
      </c>
      <c r="O30" s="32"/>
      <c r="P30" s="32">
        <f>SUM(P2:P26)</f>
        <v>1156</v>
      </c>
      <c r="Q30" s="32"/>
      <c r="R30" s="32">
        <f>SUM(R2:R26)</f>
        <v>1343.63</v>
      </c>
      <c r="S30" s="32"/>
      <c r="T30" s="32">
        <f>SUM(T2:T28)</f>
        <v>1441.4</v>
      </c>
      <c r="U30" s="32"/>
      <c r="V30" s="32">
        <f>SUM(V2:V28)</f>
        <v>1528.21</v>
      </c>
      <c r="W30" s="32"/>
      <c r="X30" s="32">
        <f>SUM(X2:X28)-W2</f>
        <v>1242.2</v>
      </c>
      <c r="Y30" s="32"/>
      <c r="Z30" s="32">
        <f>SUM(Z2:Z28)-Y2</f>
        <v>1237.44</v>
      </c>
      <c r="AA30" s="32"/>
      <c r="AB30" s="32">
        <f>SUM(AB2:AB26)</f>
        <v>881.5</v>
      </c>
      <c r="AC30" s="32"/>
      <c r="AD30" s="32">
        <f>SUM(AD2:AD26)</f>
        <v>1304.5</v>
      </c>
      <c r="AE30" s="33"/>
      <c r="AF30" s="32">
        <f>AF29*$B$30</f>
        <v>1139.964</v>
      </c>
      <c r="AG30" s="32"/>
      <c r="AH30" s="32">
        <f>AH29*$B$30</f>
        <v>1859.186</v>
      </c>
      <c r="AI30" s="32"/>
      <c r="AJ30" s="32">
        <f>AJ29*$B$30</f>
        <v>1479.1979999999999</v>
      </c>
      <c r="AK30" s="32"/>
      <c r="AL30" s="39">
        <f>SUM(AL2:AL26)</f>
        <v>1595.8500000000001</v>
      </c>
      <c r="AM30" s="39"/>
      <c r="AN30" s="39">
        <f>SUM(AN2:AN26)</f>
        <v>1673</v>
      </c>
      <c r="AO30" s="32"/>
      <c r="AP30" s="32">
        <f>SUM(AP2:AP26)</f>
        <v>1555.25</v>
      </c>
      <c r="AQ30" s="32"/>
      <c r="AR30" s="32">
        <f>SUM(AR2:AR26)</f>
        <v>1835.8500000000001</v>
      </c>
      <c r="AS30" s="32"/>
      <c r="AT30" s="32">
        <f>SUM(AT2:AT26)</f>
        <v>1835.8500000000001</v>
      </c>
      <c r="AU30" s="32"/>
      <c r="AV30" s="34">
        <f>AV29*$B$30</f>
        <v>1037.792</v>
      </c>
      <c r="AW30" s="32"/>
      <c r="AX30" s="32">
        <f>AX29*$B$30</f>
        <v>1957.914</v>
      </c>
      <c r="AY30" s="32"/>
      <c r="AZ30" s="32">
        <f>AZ29*27.8</f>
        <v>1680.5100000000002</v>
      </c>
      <c r="BA30" s="32"/>
      <c r="BB30" s="32">
        <f>BB29*27.8</f>
        <v>1333.01</v>
      </c>
      <c r="BC30" s="32"/>
      <c r="BD30" s="32">
        <f>BD29*27.8</f>
        <v>1448.6580000000001</v>
      </c>
      <c r="BE30" s="32"/>
      <c r="BF30" s="32">
        <f>BF29*27.8</f>
        <v>1749.7320000000002</v>
      </c>
      <c r="BG30" s="32"/>
      <c r="BH30" s="32">
        <f>BH29*27.8</f>
        <v>1477.848</v>
      </c>
      <c r="BI30" s="32"/>
      <c r="BJ30" s="32">
        <f>BJ29*27.8</f>
        <v>1271.294</v>
      </c>
      <c r="BK30" s="32"/>
      <c r="BL30" s="34">
        <f>BL29*27.8</f>
        <v>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0.00390625" style="0" customWidth="1"/>
    <col min="3" max="3" width="12.00390625" style="0" customWidth="1"/>
    <col min="4" max="255" width="10.00390625" style="0" customWidth="1"/>
  </cols>
  <sheetData>
    <row r="1" spans="1:2" ht="12.75" customHeight="1">
      <c r="A1" t="s">
        <v>27</v>
      </c>
      <c r="B1" s="5">
        <v>38231</v>
      </c>
    </row>
    <row r="2" spans="1:2" ht="12.75" customHeight="1">
      <c r="A2" s="4" t="s">
        <v>1</v>
      </c>
      <c r="B2" s="4"/>
    </row>
    <row r="3" spans="1:2" ht="12.75" customHeight="1">
      <c r="A3" s="1" t="s">
        <v>28</v>
      </c>
      <c r="B3" s="1"/>
    </row>
    <row r="4" spans="1:2" ht="12.75" customHeight="1">
      <c r="A4" t="s">
        <v>2</v>
      </c>
      <c r="B4">
        <v>2</v>
      </c>
    </row>
    <row r="5" spans="1:2" ht="12.75" customHeight="1">
      <c r="A5" t="s">
        <v>3</v>
      </c>
      <c r="B5">
        <v>28</v>
      </c>
    </row>
    <row r="6" spans="1:2" ht="12.75" customHeight="1">
      <c r="A6" t="s">
        <v>4</v>
      </c>
      <c r="B6">
        <v>58</v>
      </c>
    </row>
    <row r="7" spans="1:2" ht="12.75" customHeight="1">
      <c r="A7" t="s">
        <v>6</v>
      </c>
      <c r="B7">
        <v>34</v>
      </c>
    </row>
    <row r="8" spans="1:2" ht="12.75" customHeight="1">
      <c r="A8" s="1" t="s">
        <v>29</v>
      </c>
      <c r="B8" s="1"/>
    </row>
    <row r="9" spans="1:2" ht="12.75" customHeight="1">
      <c r="A9" t="s">
        <v>2</v>
      </c>
      <c r="B9">
        <v>5</v>
      </c>
    </row>
    <row r="10" spans="1:2" ht="12.75" customHeight="1">
      <c r="A10" t="s">
        <v>3</v>
      </c>
      <c r="B10">
        <v>29</v>
      </c>
    </row>
    <row r="11" spans="1:2" ht="12.75" customHeight="1">
      <c r="A11" t="s">
        <v>4</v>
      </c>
      <c r="B11">
        <v>38</v>
      </c>
    </row>
    <row r="12" spans="1:2" ht="12.75" customHeight="1">
      <c r="A12" t="s">
        <v>6</v>
      </c>
      <c r="B12">
        <v>17</v>
      </c>
    </row>
    <row r="13" spans="1:2" ht="12.75" customHeight="1">
      <c r="A13" s="3" t="s">
        <v>5</v>
      </c>
      <c r="B13" s="3"/>
    </row>
    <row r="14" spans="1:2" ht="12.75" customHeight="1">
      <c r="A14" s="2" t="s">
        <v>28</v>
      </c>
      <c r="B14" s="2"/>
    </row>
    <row r="15" spans="1:2" ht="12.75" customHeight="1">
      <c r="A15" t="s">
        <v>7</v>
      </c>
      <c r="B15">
        <v>0</v>
      </c>
    </row>
    <row r="16" spans="1:2" ht="12.75" customHeight="1">
      <c r="A16" t="s">
        <v>8</v>
      </c>
      <c r="B16">
        <v>80</v>
      </c>
    </row>
    <row r="17" spans="1:2" ht="12.75" customHeight="1">
      <c r="A17" t="s">
        <v>9</v>
      </c>
      <c r="B17">
        <v>129</v>
      </c>
    </row>
    <row r="18" spans="1:2" ht="12.75" customHeight="1">
      <c r="A18" t="s">
        <v>6</v>
      </c>
      <c r="B18">
        <v>34</v>
      </c>
    </row>
    <row r="19" spans="1:2" ht="12.75" customHeight="1">
      <c r="A19" s="2" t="s">
        <v>29</v>
      </c>
      <c r="B19" s="2"/>
    </row>
    <row r="20" spans="1:2" ht="12.75" customHeight="1">
      <c r="A20" t="s">
        <v>7</v>
      </c>
      <c r="B20">
        <v>0</v>
      </c>
    </row>
    <row r="21" spans="1:2" ht="12.75" customHeight="1">
      <c r="A21" t="s">
        <v>8</v>
      </c>
      <c r="B21">
        <v>48</v>
      </c>
    </row>
    <row r="22" spans="1:2" ht="12.75" customHeight="1">
      <c r="A22" t="s">
        <v>9</v>
      </c>
      <c r="B22">
        <v>73</v>
      </c>
    </row>
    <row r="23" spans="1:2" ht="12.75" customHeight="1">
      <c r="A23" t="s">
        <v>6</v>
      </c>
      <c r="B23">
        <v>31</v>
      </c>
    </row>
    <row r="24" spans="1:2" ht="12.75" customHeight="1">
      <c r="A24" t="s">
        <v>24</v>
      </c>
      <c r="B24">
        <v>200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 Vorobiev</cp:lastModifiedBy>
  <dcterms:modified xsi:type="dcterms:W3CDTF">2006-08-15T10:10:09Z</dcterms:modified>
  <cp:category/>
  <cp:version/>
  <cp:contentType/>
  <cp:contentStatus/>
</cp:coreProperties>
</file>